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300" windowWidth="9150" windowHeight="3675" activeTab="0"/>
  </bookViews>
  <sheets>
    <sheet name="Municipios Noviemb 2021 vs 2020" sheetId="1" r:id="rId1"/>
    <sheet name="Municipios Acum Nov. 2021 vs 20" sheetId="2" r:id="rId2"/>
    <sheet name="Comunas Noviembre 2021 vs 2020" sheetId="3" r:id="rId3"/>
    <sheet name="Comunas Acum Noviemb 2021 vs 20" sheetId="4" r:id="rId4"/>
    <sheet name="Gráficos" sheetId="5" r:id="rId5"/>
  </sheets>
  <definedNames>
    <definedName name="_xlnm.Print_Area" localSheetId="3">'Comunas Acum Noviemb 2021 vs 20'!$A$1:$F$59</definedName>
    <definedName name="_xlnm.Print_Area" localSheetId="2">'Comunas Noviembre 2021 vs 2020'!$A$1:$F$59</definedName>
    <definedName name="_xlnm.Print_Area" localSheetId="4">'Gráficos'!$A$1:$J$113</definedName>
    <definedName name="Datos_1">#REF!</definedName>
    <definedName name="_xlnm.Print_Titles" localSheetId="1">'Municipios Acum Nov. 2021 vs 20'!$2:$5</definedName>
    <definedName name="_xlnm.Print_Titles" localSheetId="0">'Municipios Noviemb 2021 vs 2020'!$1:$5</definedName>
  </definedNames>
  <calcPr fullCalcOnLoad="1"/>
</workbook>
</file>

<file path=xl/sharedStrings.xml><?xml version="1.0" encoding="utf-8"?>
<sst xmlns="http://schemas.openxmlformats.org/spreadsheetml/2006/main" count="2637" uniqueCount="205">
  <si>
    <t>ALDEA SAN ANTONIO</t>
  </si>
  <si>
    <t>ARANGUREN</t>
  </si>
  <si>
    <t>BASAVILBASO</t>
  </si>
  <si>
    <t>BOVRIL</t>
  </si>
  <si>
    <t>CASEROS</t>
  </si>
  <si>
    <t>CERRITO</t>
  </si>
  <si>
    <t>CONCORDIA</t>
  </si>
  <si>
    <t>CONSCRIPTO BERNARDI</t>
  </si>
  <si>
    <t>CRESPO</t>
  </si>
  <si>
    <t>DIAMANTE</t>
  </si>
  <si>
    <t>FEDERAL</t>
  </si>
  <si>
    <t>GENERAL CAMPOS</t>
  </si>
  <si>
    <t>GENERAL GALARZA</t>
  </si>
  <si>
    <t>GUALEGUAY</t>
  </si>
  <si>
    <t>HASENKAMP</t>
  </si>
  <si>
    <t>IBICUY</t>
  </si>
  <si>
    <t>LA CRIOLLA</t>
  </si>
  <si>
    <t>LA PAZ</t>
  </si>
  <si>
    <t>LARROQUE</t>
  </si>
  <si>
    <t>ROSARIO DEL TALA</t>
  </si>
  <si>
    <t>SAN BENITO</t>
  </si>
  <si>
    <t>SANTA ANA</t>
  </si>
  <si>
    <t>SANTA ELENA</t>
  </si>
  <si>
    <t>TABOSSI</t>
  </si>
  <si>
    <t>URDINARRAIN</t>
  </si>
  <si>
    <t>VIALE</t>
  </si>
  <si>
    <t>VICTORIA</t>
  </si>
  <si>
    <t>VILLA CLARA</t>
  </si>
  <si>
    <t>VILLA ELISA</t>
  </si>
  <si>
    <t>VILLA DOMINGUEZ</t>
  </si>
  <si>
    <t>VILLA MANTERO</t>
  </si>
  <si>
    <t>VILLA PARANACITO</t>
  </si>
  <si>
    <t>VILLA DEL ROSARIO</t>
  </si>
  <si>
    <t>VILLAGUAY</t>
  </si>
  <si>
    <t>PIEDRAS BLANCAS</t>
  </si>
  <si>
    <t>UBAJAY</t>
  </si>
  <si>
    <t>SAN JUSTO</t>
  </si>
  <si>
    <t>HERRERA</t>
  </si>
  <si>
    <t>ESTANCIA GRANDE</t>
  </si>
  <si>
    <t>PRONUNCIAMIENTO</t>
  </si>
  <si>
    <t>GILBERT</t>
  </si>
  <si>
    <t>LOS CONQUISTADORES</t>
  </si>
  <si>
    <t>PUEBLO GENERAL BELGRANO</t>
  </si>
  <si>
    <t>ORO VERDE</t>
  </si>
  <si>
    <t>VILLA URQUIZA</t>
  </si>
  <si>
    <t>CEIBAS</t>
  </si>
  <si>
    <t>SAN GUSTAVO</t>
  </si>
  <si>
    <t>SANTA ANITA</t>
  </si>
  <si>
    <t>COLONIA AVELLANEDA</t>
  </si>
  <si>
    <t>Total general</t>
  </si>
  <si>
    <t>Municipios</t>
  </si>
  <si>
    <t>Garantía</t>
  </si>
  <si>
    <t>Ingresos Brutos</t>
  </si>
  <si>
    <t>Inmobiliario</t>
  </si>
  <si>
    <t>Automotor</t>
  </si>
  <si>
    <t>Subtotal Diaria</t>
  </si>
  <si>
    <t>Coparticipación Régimen Provincial</t>
  </si>
  <si>
    <t>De Recursos del Régimen Federal</t>
  </si>
  <si>
    <t>De Recursos Tributarios Provinciales</t>
  </si>
  <si>
    <t>1º DE MAYO</t>
  </si>
  <si>
    <t>ALCARÁZ</t>
  </si>
  <si>
    <t>CHAJARÍ</t>
  </si>
  <si>
    <t>COLÓN</t>
  </si>
  <si>
    <t>COLONIA AYUÍ</t>
  </si>
  <si>
    <t>COLONIA ELÍA</t>
  </si>
  <si>
    <t>CONCEPCIÓN DEL URUGUAY</t>
  </si>
  <si>
    <t>ENRIQUE CARBÓ</t>
  </si>
  <si>
    <t>FEDERACIÓN</t>
  </si>
  <si>
    <t>GENERAL RAMÍREZ</t>
  </si>
  <si>
    <t>GOBERNADOR MACIÁ</t>
  </si>
  <si>
    <t>GOBERNADOR MANSILLA</t>
  </si>
  <si>
    <t>GUALEGUAYCHÚ</t>
  </si>
  <si>
    <t>HERNÁNDEZ</t>
  </si>
  <si>
    <t>LIBERTADOR SAN MARTÍN</t>
  </si>
  <si>
    <t>LOS CHARRÚAS</t>
  </si>
  <si>
    <t>LUCAS GONZÁLEZ</t>
  </si>
  <si>
    <t>MARÍA GRANDE</t>
  </si>
  <si>
    <t>NOGOYÁ</t>
  </si>
  <si>
    <t>PARANÁ</t>
  </si>
  <si>
    <t>PUERTO YERUÁ</t>
  </si>
  <si>
    <t>SAN JOSÉ</t>
  </si>
  <si>
    <t>SAN JOSÉ DE FELICIANO</t>
  </si>
  <si>
    <t>SAN SALVADOR</t>
  </si>
  <si>
    <t>SAUCE DE LUNA</t>
  </si>
  <si>
    <t>SEGUÍ</t>
  </si>
  <si>
    <t>VALLE MARÍA</t>
  </si>
  <si>
    <t>VILLA HERNANDARIAS</t>
  </si>
  <si>
    <t>Partido Político</t>
  </si>
  <si>
    <t>SAN JAIME DE LA FRONTERA</t>
  </si>
  <si>
    <t>desde</t>
  </si>
  <si>
    <t>Período:</t>
  </si>
  <si>
    <t>Coparticipación Nacional</t>
  </si>
  <si>
    <t>Coparticipación Provincial</t>
  </si>
  <si>
    <t>(1) Corresponde al 15% de reduccion de la detraccion conforme Art. 1 del Acuerdo Nacion-Provincias.</t>
  </si>
  <si>
    <t>(2) Corresponde al 12% de reduccion de la detraccion conforme Art. 1 del Acuerdo Nacion-Provincias.</t>
  </si>
  <si>
    <t>LIQUIDACIÓN DE COPARTICIPACIÓN DE IMPUESTOS NACIONALES Y PROVINCIALES A MUNICIPIOS</t>
  </si>
  <si>
    <t>Año 2020</t>
  </si>
  <si>
    <t>ALIANZA CAMBIEMOS</t>
  </si>
  <si>
    <t>ALIANZA F. J. CREER ENTRE RÍOS</t>
  </si>
  <si>
    <t>UNIÓN VECINAL CERRITO</t>
  </si>
  <si>
    <t>VECINALISMO COLONENSE</t>
  </si>
  <si>
    <t>PROGRESA ESTANCIA GRANDE</t>
  </si>
  <si>
    <t>UNIÓN VECINAL LIBERTADOR SAN MARTIN</t>
  </si>
  <si>
    <t>MOVIMIENTO DE PARTICIPACIÓN CIUDADANA</t>
  </si>
  <si>
    <t>UNIÓN POR EL CAMBIO LUQUENSE</t>
  </si>
  <si>
    <t>UNIÓN VECINAL ORO VERDE</t>
  </si>
  <si>
    <t>NUEVA GENERACIÓN</t>
  </si>
  <si>
    <t>UNIÓN VECINAL TALENSE</t>
  </si>
  <si>
    <t>UNIÓN POR EL FUTURO DE SANTA ANA</t>
  </si>
  <si>
    <t>JUNTOS POR SANTA ELENA</t>
  </si>
  <si>
    <t>JUNTA VECINAL UBAJAY</t>
  </si>
  <si>
    <t>FRENTE PARA TODOS POR URDINARRAIN</t>
  </si>
  <si>
    <t>MOVIMIENTO UNIFICADOR PARTICIP. Y PROGRESO</t>
  </si>
  <si>
    <t>ENCUENTRO POR VILLA DEL ROSARIO</t>
  </si>
  <si>
    <t>Coparticipación de Impuestos Nacionales</t>
  </si>
  <si>
    <t>Coparticipación de Impuestos Provinciales</t>
  </si>
  <si>
    <t>Total Nominal</t>
  </si>
  <si>
    <t>6TO.DISTRITO GUALEGUAY</t>
  </si>
  <si>
    <t>ALDEA ASUNCIÓN</t>
  </si>
  <si>
    <t>ALDEA PROTESTANTE</t>
  </si>
  <si>
    <t>ALDEA SAN JUAN</t>
  </si>
  <si>
    <t>ALDEA SANTA MARÍA</t>
  </si>
  <si>
    <t>ALDEA SPATZENKUTTER</t>
  </si>
  <si>
    <t>ANTELO</t>
  </si>
  <si>
    <t>ARROYO BARU</t>
  </si>
  <si>
    <t>COLONIA AVIGDOR</t>
  </si>
  <si>
    <t>COLONIA CRESPO</t>
  </si>
  <si>
    <t>COLONIA ENSAYO</t>
  </si>
  <si>
    <t>COMUNA TALA</t>
  </si>
  <si>
    <t>DON CRISTOBAL SEGUNDA</t>
  </si>
  <si>
    <t>DURAZNO</t>
  </si>
  <si>
    <t>EL CIMARRON</t>
  </si>
  <si>
    <t>EL PALENQUE</t>
  </si>
  <si>
    <t>EL SOLAR</t>
  </si>
  <si>
    <t>ESTACIÓN SOSA</t>
  </si>
  <si>
    <t>FEBRE</t>
  </si>
  <si>
    <t>GENERAL ROCA</t>
  </si>
  <si>
    <t>GOBERNADOR ECHAGÜE</t>
  </si>
  <si>
    <t>GOBERNADOR ETCHEVEHERE</t>
  </si>
  <si>
    <t>GOBERNADOR RACEDO</t>
  </si>
  <si>
    <t>GOBERNADOR SOLA</t>
  </si>
  <si>
    <t>GUARDAMONTE</t>
  </si>
  <si>
    <t>INGENIERO SAJAROFF</t>
  </si>
  <si>
    <t>IRAZUSTA</t>
  </si>
  <si>
    <t>JUBILEO</t>
  </si>
  <si>
    <t>LA CLARITA</t>
  </si>
  <si>
    <t>LA PICADA</t>
  </si>
  <si>
    <t>LAS CUEVAS</t>
  </si>
  <si>
    <t>LAS GARZAS</t>
  </si>
  <si>
    <t>LAS MOSCAS</t>
  </si>
  <si>
    <t>LIBAROS</t>
  </si>
  <si>
    <t>NUEVA ESCOCIA</t>
  </si>
  <si>
    <t>NUEVA VIZCAYA</t>
  </si>
  <si>
    <t>OMBU</t>
  </si>
  <si>
    <t>PARAJE LAS TUNAS</t>
  </si>
  <si>
    <t>PASO DE LA LAGUNA</t>
  </si>
  <si>
    <t>PEDERNAL</t>
  </si>
  <si>
    <t>PUEBLO CAZES</t>
  </si>
  <si>
    <t>PUERTO CURTIEMBRE</t>
  </si>
  <si>
    <t>RINCÓN DE NOGOYA</t>
  </si>
  <si>
    <t>RINCÓN DEL DOLL</t>
  </si>
  <si>
    <t>ROCAMORA</t>
  </si>
  <si>
    <t>SAN CIPRIANO</t>
  </si>
  <si>
    <t>SAN MARCIAL</t>
  </si>
  <si>
    <t>SAN VICTOR</t>
  </si>
  <si>
    <t>SAUCE MONTRULL</t>
  </si>
  <si>
    <t>SAUCE PINTO</t>
  </si>
  <si>
    <t>TEZANOS PINTO</t>
  </si>
  <si>
    <t>VILLA FONTANA</t>
  </si>
  <si>
    <t>XX DE SETIEMBRE</t>
  </si>
  <si>
    <t>TOTALES</t>
  </si>
  <si>
    <t>LIQUIDACIÓN DE COPARTICIPACIÓN DE IMPUESTOS NACIONALES Y PROVINCIALES A COMUNAS</t>
  </si>
  <si>
    <r>
      <t xml:space="preserve">Comunas </t>
    </r>
    <r>
      <rPr>
        <sz val="10"/>
        <color indexed="8"/>
        <rFont val="Century Gothic"/>
        <family val="2"/>
      </rPr>
      <t>(1)</t>
    </r>
  </si>
  <si>
    <t>CREER ENTRE RIOS</t>
  </si>
  <si>
    <t>CAMBIEMOS</t>
  </si>
  <si>
    <t>(1) Comunas declaradas a partir del 11 de Diciembre de 2019 (Dto. 110/19 y 248/19), incorporadas al Régimen Provincial de Coparticipación a partir de Enero 2020 según Art. 8 de la Ley N° 10.775.</t>
  </si>
  <si>
    <t>(3) Municipios declarados a partir del 11 de Diciembre de 2019 (Dto. 11, 12, 13, 14 y 15/19), incorporados al Régimen Provincial de Coparticipación a partir de Enero 2020 según Art. 8 de la Ley N° 8.492.</t>
  </si>
  <si>
    <t>Departamento</t>
  </si>
  <si>
    <t>URUGUAY</t>
  </si>
  <si>
    <t>ISLAS</t>
  </si>
  <si>
    <t>TALA</t>
  </si>
  <si>
    <t>FELICIANO</t>
  </si>
  <si>
    <t>GUALEGUAYCHU</t>
  </si>
  <si>
    <t>PARANA</t>
  </si>
  <si>
    <t>COLON</t>
  </si>
  <si>
    <t>NOGOYA</t>
  </si>
  <si>
    <t>LIQUIDACIÓN DE COPARTICIPACIÓN DE IMPUESTOS NACIONALES Y PROVINCIALES Y DISTRIBUCIÓN DEL FONDO FEDERAL SOLIDARIO</t>
  </si>
  <si>
    <t>Diaria</t>
  </si>
  <si>
    <t>ALDEA BRASILERA</t>
  </si>
  <si>
    <t>ALDEA MARÍA LUISA</t>
  </si>
  <si>
    <t>EL PINGO</t>
  </si>
  <si>
    <t>PUEBLO BRUGO</t>
  </si>
  <si>
    <t>PUEBLO LIEBIG</t>
  </si>
  <si>
    <t xml:space="preserve">ALDEA BRASILERA </t>
  </si>
  <si>
    <t xml:space="preserve">ALDEA MARÍA LUISA </t>
  </si>
  <si>
    <t xml:space="preserve">PUEBLO BRUGO </t>
  </si>
  <si>
    <t xml:space="preserve">PUEBLO LIEBIG </t>
  </si>
  <si>
    <t xml:space="preserve">EL PINGO </t>
  </si>
  <si>
    <t>Año 2021</t>
  </si>
  <si>
    <t>11/2021</t>
  </si>
  <si>
    <t>11/2020</t>
  </si>
  <si>
    <t>11/2021 vs 11/2020</t>
  </si>
  <si>
    <t>Acumulado a 11/2021</t>
  </si>
  <si>
    <t>Acumulado a 11/2020</t>
  </si>
  <si>
    <t>Acumulado a 11/2021 vs Acumulado a 11/2020</t>
  </si>
</sst>
</file>

<file path=xl/styles.xml><?xml version="1.0" encoding="utf-8"?>
<styleSheet xmlns="http://schemas.openxmlformats.org/spreadsheetml/2006/main">
  <numFmts count="3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[$-2C0A]dddd\,\ dd&quot; de &quot;mmmm&quot; de &quot;yyyy"/>
    <numFmt numFmtId="181" formatCode="_ * #,##0.0_ ;_ * \-#,##0.0_ ;_ * &quot;-&quot;??_ ;_ @_ "/>
    <numFmt numFmtId="182" formatCode="_ * #,##0_ ;_ * \-#,##0_ ;_ * &quot;-&quot;??_ ;_ @_ "/>
    <numFmt numFmtId="183" formatCode="_(&quot;$&quot;* #,##0_);_(&quot;$&quot;* \(#,##0\);_(&quot;$&quot;* &quot;-&quot;_);_(@_)"/>
    <numFmt numFmtId="184" formatCode="_(\$* #,##0_);_(\$* \(#,##0\);_(\$* &quot;-&quot;_);_(@_)"/>
    <numFmt numFmtId="185" formatCode="\$\ #,##0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[$-C0A]dddd\,\ dd&quot; de &quot;mmmm&quot; de &quot;yyyy"/>
    <numFmt numFmtId="191" formatCode="[$-C0A]mmm\-yy;@"/>
  </numFmts>
  <fonts count="6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0"/>
      <color indexed="8"/>
      <name val="Century Gothic"/>
      <family val="2"/>
    </font>
    <font>
      <sz val="8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8"/>
      <color indexed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MS Sans Serif"/>
      <family val="2"/>
    </font>
    <font>
      <b/>
      <sz val="11"/>
      <color indexed="8"/>
      <name val="Century Gothic"/>
      <family val="2"/>
    </font>
    <font>
      <sz val="11"/>
      <color indexed="8"/>
      <name val="Century Gothic"/>
      <family val="2"/>
    </font>
    <font>
      <b/>
      <sz val="10"/>
      <color indexed="8"/>
      <name val="Century Gothic"/>
      <family val="2"/>
    </font>
    <font>
      <sz val="10"/>
      <color indexed="9"/>
      <name val="MS Sans Serif"/>
      <family val="2"/>
    </font>
    <font>
      <sz val="15.5"/>
      <color indexed="8"/>
      <name val="Century Gothic"/>
      <family val="0"/>
    </font>
    <font>
      <sz val="7.55"/>
      <color indexed="8"/>
      <name val="Century Gothic"/>
      <family val="0"/>
    </font>
    <font>
      <sz val="13"/>
      <color indexed="8"/>
      <name val="Century Gothic"/>
      <family val="0"/>
    </font>
    <font>
      <sz val="2"/>
      <color indexed="8"/>
      <name val="Century Gothic"/>
      <family val="0"/>
    </font>
    <font>
      <b/>
      <sz val="13"/>
      <color indexed="8"/>
      <name val="Century Gothi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MS Sans Serif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sz val="10"/>
      <color theme="0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126">
    <xf numFmtId="0" fontId="0" fillId="0" borderId="0" xfId="0" applyAlignment="1">
      <alignment/>
    </xf>
    <xf numFmtId="179" fontId="6" fillId="0" borderId="0" xfId="49" applyFont="1" applyAlignment="1">
      <alignment/>
    </xf>
    <xf numFmtId="179" fontId="6" fillId="0" borderId="10" xfId="49" applyFont="1" applyBorder="1" applyAlignment="1">
      <alignment/>
    </xf>
    <xf numFmtId="179" fontId="6" fillId="0" borderId="11" xfId="49" applyFont="1" applyBorder="1" applyAlignment="1">
      <alignment/>
    </xf>
    <xf numFmtId="179" fontId="7" fillId="0" borderId="12" xfId="49" applyFont="1" applyBorder="1" applyAlignment="1">
      <alignment horizontal="center" vertical="center" wrapText="1"/>
    </xf>
    <xf numFmtId="9" fontId="6" fillId="0" borderId="10" xfId="61" applyFont="1" applyBorder="1" applyAlignment="1">
      <alignment/>
    </xf>
    <xf numFmtId="9" fontId="6" fillId="0" borderId="13" xfId="61" applyFont="1" applyBorder="1" applyAlignment="1">
      <alignment/>
    </xf>
    <xf numFmtId="9" fontId="6" fillId="0" borderId="11" xfId="61" applyFont="1" applyBorder="1" applyAlignment="1">
      <alignment/>
    </xf>
    <xf numFmtId="9" fontId="6" fillId="0" borderId="0" xfId="61" applyFont="1" applyAlignment="1">
      <alignment/>
    </xf>
    <xf numFmtId="49" fontId="9" fillId="0" borderId="0" xfId="49" applyNumberFormat="1" applyFont="1" applyAlignment="1">
      <alignment horizontal="center" vertical="center"/>
    </xf>
    <xf numFmtId="179" fontId="10" fillId="0" borderId="14" xfId="49" applyFont="1" applyBorder="1" applyAlignment="1">
      <alignment horizontal="center" vertical="center" wrapText="1"/>
    </xf>
    <xf numFmtId="14" fontId="10" fillId="0" borderId="15" xfId="49" applyNumberFormat="1" applyFont="1" applyBorder="1" applyAlignment="1">
      <alignment horizontal="center" vertical="center" wrapText="1"/>
    </xf>
    <xf numFmtId="49" fontId="6" fillId="0" borderId="0" xfId="49" applyNumberFormat="1" applyFont="1" applyAlignment="1">
      <alignment/>
    </xf>
    <xf numFmtId="179" fontId="7" fillId="0" borderId="16" xfId="49" applyFont="1" applyBorder="1" applyAlignment="1">
      <alignment horizontal="center" vertical="center" wrapText="1"/>
    </xf>
    <xf numFmtId="179" fontId="10" fillId="0" borderId="17" xfId="49" applyFont="1" applyBorder="1" applyAlignment="1">
      <alignment horizontal="center" vertical="center" wrapText="1"/>
    </xf>
    <xf numFmtId="14" fontId="10" fillId="0" borderId="18" xfId="49" applyNumberFormat="1" applyFont="1" applyBorder="1" applyAlignment="1">
      <alignment horizontal="center" vertical="center" wrapText="1"/>
    </xf>
    <xf numFmtId="179" fontId="6" fillId="0" borderId="19" xfId="49" applyFont="1" applyBorder="1" applyAlignment="1">
      <alignment horizontal="center" vertical="center" wrapText="1"/>
    </xf>
    <xf numFmtId="179" fontId="6" fillId="0" borderId="20" xfId="49" applyFont="1" applyBorder="1" applyAlignment="1">
      <alignment horizontal="center" vertical="center" wrapText="1"/>
    </xf>
    <xf numFmtId="179" fontId="6" fillId="0" borderId="0" xfId="49" applyFont="1" applyAlignment="1">
      <alignment vertical="center"/>
    </xf>
    <xf numFmtId="182" fontId="6" fillId="0" borderId="10" xfId="49" applyNumberFormat="1" applyFont="1" applyBorder="1" applyAlignment="1">
      <alignment/>
    </xf>
    <xf numFmtId="179" fontId="6" fillId="2" borderId="13" xfId="49" applyFont="1" applyFill="1" applyBorder="1" applyAlignment="1">
      <alignment horizontal="center" vertical="center" wrapText="1"/>
    </xf>
    <xf numFmtId="179" fontId="6" fillId="2" borderId="21" xfId="49" applyFont="1" applyFill="1" applyBorder="1" applyAlignment="1">
      <alignment horizontal="center" vertical="center" wrapText="1"/>
    </xf>
    <xf numFmtId="182" fontId="8" fillId="2" borderId="22" xfId="49" applyNumberFormat="1" applyFont="1" applyFill="1" applyBorder="1" applyAlignment="1">
      <alignment horizontal="left"/>
    </xf>
    <xf numFmtId="182" fontId="8" fillId="2" borderId="23" xfId="49" applyNumberFormat="1" applyFont="1" applyFill="1" applyBorder="1" applyAlignment="1">
      <alignment horizontal="left"/>
    </xf>
    <xf numFmtId="182" fontId="6" fillId="2" borderId="23" xfId="49" applyNumberFormat="1" applyFont="1" applyFill="1" applyBorder="1" applyAlignment="1">
      <alignment horizontal="left"/>
    </xf>
    <xf numFmtId="182" fontId="8" fillId="2" borderId="24" xfId="49" applyNumberFormat="1" applyFont="1" applyFill="1" applyBorder="1" applyAlignment="1">
      <alignment horizontal="left"/>
    </xf>
    <xf numFmtId="182" fontId="6" fillId="2" borderId="21" xfId="49" applyNumberFormat="1" applyFont="1" applyFill="1" applyBorder="1" applyAlignment="1">
      <alignment/>
    </xf>
    <xf numFmtId="182" fontId="6" fillId="0" borderId="13" xfId="49" applyNumberFormat="1" applyFont="1" applyBorder="1" applyAlignment="1">
      <alignment/>
    </xf>
    <xf numFmtId="179" fontId="6" fillId="2" borderId="25" xfId="49" applyFont="1" applyFill="1" applyBorder="1" applyAlignment="1">
      <alignment horizontal="center" vertical="center" wrapText="1"/>
    </xf>
    <xf numFmtId="0" fontId="0" fillId="0" borderId="0" xfId="59">
      <alignment/>
      <protection/>
    </xf>
    <xf numFmtId="0" fontId="0" fillId="0" borderId="0" xfId="59" applyAlignment="1">
      <alignment vertical="center"/>
      <protection/>
    </xf>
    <xf numFmtId="179" fontId="6" fillId="0" borderId="26" xfId="49" applyFont="1" applyBorder="1" applyAlignment="1">
      <alignment horizontal="center" vertical="center" wrapText="1"/>
    </xf>
    <xf numFmtId="179" fontId="6" fillId="0" borderId="27" xfId="49" applyFont="1" applyBorder="1" applyAlignment="1">
      <alignment horizontal="center" vertical="center" wrapText="1"/>
    </xf>
    <xf numFmtId="179" fontId="6" fillId="0" borderId="28" xfId="49" applyFont="1" applyBorder="1" applyAlignment="1">
      <alignment horizontal="center" vertical="center" wrapText="1"/>
    </xf>
    <xf numFmtId="179" fontId="6" fillId="0" borderId="29" xfId="59" applyNumberFormat="1" applyFont="1" applyFill="1" applyBorder="1">
      <alignment/>
      <protection/>
    </xf>
    <xf numFmtId="182" fontId="6" fillId="0" borderId="29" xfId="49" applyNumberFormat="1" applyFont="1" applyBorder="1" applyAlignment="1">
      <alignment/>
    </xf>
    <xf numFmtId="182" fontId="6" fillId="0" borderId="30" xfId="49" applyNumberFormat="1" applyFont="1" applyBorder="1" applyAlignment="1">
      <alignment/>
    </xf>
    <xf numFmtId="182" fontId="6" fillId="2" borderId="31" xfId="49" applyNumberFormat="1" applyFont="1" applyFill="1" applyBorder="1" applyAlignment="1">
      <alignment/>
    </xf>
    <xf numFmtId="179" fontId="6" fillId="0" borderId="32" xfId="59" applyNumberFormat="1" applyFont="1" applyFill="1" applyBorder="1">
      <alignment/>
      <protection/>
    </xf>
    <xf numFmtId="9" fontId="8" fillId="33" borderId="33" xfId="61" applyFont="1" applyFill="1" applyBorder="1" applyAlignment="1">
      <alignment horizontal="right"/>
    </xf>
    <xf numFmtId="9" fontId="8" fillId="2" borderId="12" xfId="61" applyFont="1" applyFill="1" applyBorder="1" applyAlignment="1">
      <alignment horizontal="right"/>
    </xf>
    <xf numFmtId="9" fontId="8" fillId="33" borderId="34" xfId="61" applyFont="1" applyFill="1" applyBorder="1" applyAlignment="1">
      <alignment horizontal="right"/>
    </xf>
    <xf numFmtId="9" fontId="8" fillId="33" borderId="35" xfId="61" applyFont="1" applyFill="1" applyBorder="1" applyAlignment="1">
      <alignment horizontal="right"/>
    </xf>
    <xf numFmtId="9" fontId="8" fillId="2" borderId="36" xfId="61" applyFont="1" applyFill="1" applyBorder="1" applyAlignment="1">
      <alignment horizontal="right"/>
    </xf>
    <xf numFmtId="182" fontId="6" fillId="0" borderId="32" xfId="49" applyNumberFormat="1" applyFont="1" applyBorder="1" applyAlignment="1">
      <alignment/>
    </xf>
    <xf numFmtId="182" fontId="6" fillId="0" borderId="37" xfId="49" applyNumberFormat="1" applyFont="1" applyBorder="1" applyAlignment="1">
      <alignment/>
    </xf>
    <xf numFmtId="182" fontId="6" fillId="2" borderId="23" xfId="49" applyNumberFormat="1" applyFont="1" applyFill="1" applyBorder="1" applyAlignment="1">
      <alignment/>
    </xf>
    <xf numFmtId="9" fontId="8" fillId="33" borderId="38" xfId="61" applyFont="1" applyFill="1" applyBorder="1" applyAlignment="1">
      <alignment horizontal="right"/>
    </xf>
    <xf numFmtId="9" fontId="8" fillId="2" borderId="23" xfId="61" applyFont="1" applyFill="1" applyBorder="1" applyAlignment="1">
      <alignment horizontal="right"/>
    </xf>
    <xf numFmtId="9" fontId="8" fillId="33" borderId="39" xfId="61" applyFont="1" applyFill="1" applyBorder="1" applyAlignment="1">
      <alignment horizontal="right"/>
    </xf>
    <xf numFmtId="9" fontId="8" fillId="33" borderId="40" xfId="61" applyFont="1" applyFill="1" applyBorder="1" applyAlignment="1">
      <alignment horizontal="right"/>
    </xf>
    <xf numFmtId="9" fontId="8" fillId="2" borderId="41" xfId="61" applyFont="1" applyFill="1" applyBorder="1" applyAlignment="1">
      <alignment horizontal="right"/>
    </xf>
    <xf numFmtId="179" fontId="6" fillId="0" borderId="42" xfId="59" applyNumberFormat="1" applyFont="1" applyFill="1" applyBorder="1">
      <alignment/>
      <protection/>
    </xf>
    <xf numFmtId="182" fontId="6" fillId="0" borderId="42" xfId="49" applyNumberFormat="1" applyFont="1" applyBorder="1" applyAlignment="1">
      <alignment/>
    </xf>
    <xf numFmtId="182" fontId="6" fillId="0" borderId="43" xfId="49" applyNumberFormat="1" applyFont="1" applyBorder="1" applyAlignment="1">
      <alignment/>
    </xf>
    <xf numFmtId="182" fontId="6" fillId="2" borderId="44" xfId="49" applyNumberFormat="1" applyFont="1" applyFill="1" applyBorder="1" applyAlignment="1">
      <alignment/>
    </xf>
    <xf numFmtId="9" fontId="8" fillId="33" borderId="45" xfId="61" applyFont="1" applyFill="1" applyBorder="1" applyAlignment="1">
      <alignment horizontal="right"/>
    </xf>
    <xf numFmtId="9" fontId="8" fillId="2" borderId="24" xfId="61" applyFont="1" applyFill="1" applyBorder="1" applyAlignment="1">
      <alignment horizontal="right"/>
    </xf>
    <xf numFmtId="9" fontId="8" fillId="33" borderId="46" xfId="61" applyFont="1" applyFill="1" applyBorder="1" applyAlignment="1">
      <alignment horizontal="right"/>
    </xf>
    <xf numFmtId="9" fontId="8" fillId="33" borderId="47" xfId="61" applyFont="1" applyFill="1" applyBorder="1" applyAlignment="1">
      <alignment horizontal="right"/>
    </xf>
    <xf numFmtId="9" fontId="8" fillId="2" borderId="48" xfId="61" applyFont="1" applyFill="1" applyBorder="1" applyAlignment="1">
      <alignment horizontal="right"/>
    </xf>
    <xf numFmtId="9" fontId="8" fillId="33" borderId="26" xfId="61" applyFont="1" applyFill="1" applyBorder="1" applyAlignment="1">
      <alignment horizontal="right"/>
    </xf>
    <xf numFmtId="9" fontId="8" fillId="2" borderId="21" xfId="61" applyFont="1" applyFill="1" applyBorder="1" applyAlignment="1">
      <alignment horizontal="right"/>
    </xf>
    <xf numFmtId="9" fontId="8" fillId="33" borderId="49" xfId="61" applyFont="1" applyFill="1" applyBorder="1" applyAlignment="1">
      <alignment horizontal="right"/>
    </xf>
    <xf numFmtId="9" fontId="8" fillId="33" borderId="28" xfId="61" applyFont="1" applyFill="1" applyBorder="1" applyAlignment="1">
      <alignment horizontal="right"/>
    </xf>
    <xf numFmtId="9" fontId="8" fillId="2" borderId="13" xfId="61" applyFont="1" applyFill="1" applyBorder="1" applyAlignment="1">
      <alignment horizontal="right"/>
    </xf>
    <xf numFmtId="182" fontId="6" fillId="0" borderId="0" xfId="49" applyNumberFormat="1" applyFont="1" applyAlignment="1">
      <alignment/>
    </xf>
    <xf numFmtId="182" fontId="6" fillId="2" borderId="50" xfId="49" applyNumberFormat="1" applyFont="1" applyFill="1" applyBorder="1" applyAlignment="1">
      <alignment/>
    </xf>
    <xf numFmtId="182" fontId="6" fillId="2" borderId="41" xfId="49" applyNumberFormat="1" applyFont="1" applyFill="1" applyBorder="1" applyAlignment="1">
      <alignment/>
    </xf>
    <xf numFmtId="182" fontId="6" fillId="2" borderId="48" xfId="49" applyNumberFormat="1" applyFont="1" applyFill="1" applyBorder="1" applyAlignment="1">
      <alignment/>
    </xf>
    <xf numFmtId="182" fontId="6" fillId="2" borderId="13" xfId="49" applyNumberFormat="1" applyFont="1" applyFill="1" applyBorder="1" applyAlignment="1">
      <alignment/>
    </xf>
    <xf numFmtId="179" fontId="6" fillId="0" borderId="0" xfId="49" applyNumberFormat="1" applyFont="1" applyAlignment="1">
      <alignment/>
    </xf>
    <xf numFmtId="0" fontId="57" fillId="0" borderId="0" xfId="0" applyFont="1" applyAlignment="1">
      <alignment/>
    </xf>
    <xf numFmtId="182" fontId="6" fillId="2" borderId="51" xfId="49" applyNumberFormat="1" applyFont="1" applyFill="1" applyBorder="1" applyAlignment="1">
      <alignment/>
    </xf>
    <xf numFmtId="182" fontId="6" fillId="2" borderId="52" xfId="49" applyNumberFormat="1" applyFont="1" applyFill="1" applyBorder="1" applyAlignment="1">
      <alignment/>
    </xf>
    <xf numFmtId="0" fontId="12" fillId="33" borderId="29" xfId="58" applyFont="1" applyFill="1" applyBorder="1" applyAlignment="1">
      <alignment horizontal="left"/>
      <protection/>
    </xf>
    <xf numFmtId="0" fontId="12" fillId="33" borderId="32" xfId="58" applyFont="1" applyFill="1" applyBorder="1" applyAlignment="1">
      <alignment horizontal="left"/>
      <protection/>
    </xf>
    <xf numFmtId="0" fontId="9" fillId="33" borderId="32" xfId="58" applyFont="1" applyFill="1" applyBorder="1" applyAlignment="1">
      <alignment horizontal="left"/>
      <protection/>
    </xf>
    <xf numFmtId="0" fontId="12" fillId="33" borderId="42" xfId="58" applyFont="1" applyFill="1" applyBorder="1" applyAlignment="1">
      <alignment horizontal="left"/>
      <protection/>
    </xf>
    <xf numFmtId="0" fontId="58" fillId="0" borderId="0" xfId="0" applyFont="1" applyAlignment="1">
      <alignment/>
    </xf>
    <xf numFmtId="178" fontId="59" fillId="0" borderId="0" xfId="54" applyFont="1" applyAlignment="1">
      <alignment horizontal="center" wrapText="1"/>
    </xf>
    <xf numFmtId="4" fontId="59" fillId="0" borderId="0" xfId="0" applyNumberFormat="1" applyFont="1" applyAlignment="1">
      <alignment/>
    </xf>
    <xf numFmtId="0" fontId="60" fillId="0" borderId="39" xfId="0" applyFont="1" applyFill="1" applyBorder="1" applyAlignment="1">
      <alignment horizontal="center" vertical="center" wrapText="1"/>
    </xf>
    <xf numFmtId="4" fontId="61" fillId="0" borderId="39" xfId="0" applyNumberFormat="1" applyFont="1" applyBorder="1" applyAlignment="1">
      <alignment/>
    </xf>
    <xf numFmtId="0" fontId="61" fillId="0" borderId="39" xfId="0" applyFont="1" applyBorder="1" applyAlignment="1">
      <alignment/>
    </xf>
    <xf numFmtId="0" fontId="61" fillId="33" borderId="39" xfId="0" applyFont="1" applyFill="1" applyBorder="1" applyAlignment="1">
      <alignment/>
    </xf>
    <xf numFmtId="0" fontId="60" fillId="0" borderId="39" xfId="0" applyFont="1" applyFill="1" applyBorder="1" applyAlignment="1">
      <alignment/>
    </xf>
    <xf numFmtId="178" fontId="61" fillId="0" borderId="39" xfId="54" applyFont="1" applyBorder="1" applyAlignment="1">
      <alignment/>
    </xf>
    <xf numFmtId="44" fontId="60" fillId="0" borderId="39" xfId="0" applyNumberFormat="1" applyFont="1" applyFill="1" applyBorder="1" applyAlignment="1">
      <alignment/>
    </xf>
    <xf numFmtId="0" fontId="60" fillId="9" borderId="39" xfId="54" applyNumberFormat="1" applyFont="1" applyFill="1" applyBorder="1" applyAlignment="1">
      <alignment horizontal="center" vertical="center" wrapText="1"/>
    </xf>
    <xf numFmtId="178" fontId="61" fillId="9" borderId="39" xfId="54" applyFont="1" applyFill="1" applyBorder="1" applyAlignment="1">
      <alignment/>
    </xf>
    <xf numFmtId="44" fontId="60" fillId="9" borderId="39" xfId="0" applyNumberFormat="1" applyFont="1" applyFill="1" applyBorder="1" applyAlignment="1">
      <alignment/>
    </xf>
    <xf numFmtId="49" fontId="6" fillId="0" borderId="0" xfId="49" applyNumberFormat="1" applyFont="1" applyAlignment="1">
      <alignment horizontal="left"/>
    </xf>
    <xf numFmtId="0" fontId="62" fillId="0" borderId="0" xfId="0" applyFont="1" applyBorder="1" applyAlignment="1">
      <alignment/>
    </xf>
    <xf numFmtId="0" fontId="62" fillId="0" borderId="0" xfId="0" applyFont="1" applyBorder="1" applyAlignment="1">
      <alignment horizontal="center" wrapText="1"/>
    </xf>
    <xf numFmtId="179" fontId="62" fillId="0" borderId="0" xfId="49" applyFont="1" applyBorder="1" applyAlignment="1">
      <alignment/>
    </xf>
    <xf numFmtId="179" fontId="6" fillId="0" borderId="29" xfId="59" applyNumberFormat="1" applyFont="1" applyFill="1" applyBorder="1" applyAlignment="1">
      <alignment horizontal="left"/>
      <protection/>
    </xf>
    <xf numFmtId="179" fontId="6" fillId="0" borderId="32" xfId="59" applyNumberFormat="1" applyFont="1" applyFill="1" applyBorder="1" applyAlignment="1">
      <alignment horizontal="left"/>
      <protection/>
    </xf>
    <xf numFmtId="179" fontId="6" fillId="0" borderId="42" xfId="59" applyNumberFormat="1" applyFont="1" applyFill="1" applyBorder="1" applyAlignment="1">
      <alignment horizontal="left"/>
      <protection/>
    </xf>
    <xf numFmtId="0" fontId="0" fillId="0" borderId="0" xfId="58">
      <alignment/>
      <protection/>
    </xf>
    <xf numFmtId="0" fontId="0" fillId="0" borderId="0" xfId="58" applyAlignment="1">
      <alignment vertical="center"/>
      <protection/>
    </xf>
    <xf numFmtId="191" fontId="62" fillId="0" borderId="0" xfId="0" applyNumberFormat="1" applyFont="1" applyBorder="1" applyAlignment="1">
      <alignment/>
    </xf>
    <xf numFmtId="0" fontId="62" fillId="0" borderId="0" xfId="0" applyFont="1" applyAlignment="1">
      <alignment/>
    </xf>
    <xf numFmtId="182" fontId="8" fillId="2" borderId="31" xfId="49" applyNumberFormat="1" applyFont="1" applyFill="1" applyBorder="1" applyAlignment="1">
      <alignment horizontal="left"/>
    </xf>
    <xf numFmtId="179" fontId="11" fillId="0" borderId="10" xfId="49" applyFont="1" applyBorder="1" applyAlignment="1">
      <alignment/>
    </xf>
    <xf numFmtId="179" fontId="11" fillId="0" borderId="13" xfId="49" applyFont="1" applyBorder="1" applyAlignment="1">
      <alignment/>
    </xf>
    <xf numFmtId="179" fontId="11" fillId="0" borderId="26" xfId="49" applyFont="1" applyBorder="1" applyAlignment="1">
      <alignment vertical="center"/>
    </xf>
    <xf numFmtId="179" fontId="11" fillId="0" borderId="28" xfId="49" applyFont="1" applyBorder="1" applyAlignment="1">
      <alignment vertical="center"/>
    </xf>
    <xf numFmtId="9" fontId="61" fillId="0" borderId="39" xfId="61" applyFont="1" applyBorder="1" applyAlignment="1">
      <alignment/>
    </xf>
    <xf numFmtId="9" fontId="61" fillId="9" borderId="39" xfId="61" applyFont="1" applyFill="1" applyBorder="1" applyAlignment="1">
      <alignment/>
    </xf>
    <xf numFmtId="9" fontId="60" fillId="0" borderId="39" xfId="61" applyFont="1" applyFill="1" applyBorder="1" applyAlignment="1">
      <alignment/>
    </xf>
    <xf numFmtId="9" fontId="60" fillId="9" borderId="39" xfId="61" applyFont="1" applyFill="1" applyBorder="1" applyAlignment="1">
      <alignment/>
    </xf>
    <xf numFmtId="0" fontId="1" fillId="0" borderId="0" xfId="0" applyFont="1" applyAlignment="1">
      <alignment/>
    </xf>
    <xf numFmtId="179" fontId="7" fillId="0" borderId="0" xfId="49" applyFont="1" applyAlignment="1">
      <alignment horizontal="center"/>
    </xf>
    <xf numFmtId="179" fontId="7" fillId="0" borderId="10" xfId="49" applyFont="1" applyBorder="1" applyAlignment="1">
      <alignment horizontal="center" vertical="center"/>
    </xf>
    <xf numFmtId="179" fontId="7" fillId="0" borderId="11" xfId="49" applyFont="1" applyBorder="1" applyAlignment="1">
      <alignment horizontal="center" vertical="center"/>
    </xf>
    <xf numFmtId="179" fontId="7" fillId="0" borderId="13" xfId="49" applyFont="1" applyBorder="1" applyAlignment="1">
      <alignment horizontal="center" vertical="center"/>
    </xf>
    <xf numFmtId="179" fontId="7" fillId="0" borderId="12" xfId="49" applyFont="1" applyBorder="1" applyAlignment="1">
      <alignment horizontal="center" vertical="center"/>
    </xf>
    <xf numFmtId="179" fontId="7" fillId="0" borderId="14" xfId="49" applyFont="1" applyBorder="1" applyAlignment="1">
      <alignment horizontal="center" vertical="center"/>
    </xf>
    <xf numFmtId="179" fontId="7" fillId="0" borderId="15" xfId="49" applyFont="1" applyBorder="1" applyAlignment="1">
      <alignment horizontal="center" vertical="center"/>
    </xf>
    <xf numFmtId="179" fontId="11" fillId="0" borderId="10" xfId="49" applyFont="1" applyBorder="1" applyAlignment="1">
      <alignment horizontal="center"/>
    </xf>
    <xf numFmtId="179" fontId="11" fillId="0" borderId="13" xfId="49" applyFont="1" applyBorder="1" applyAlignment="1">
      <alignment horizontal="center"/>
    </xf>
    <xf numFmtId="179" fontId="7" fillId="0" borderId="10" xfId="49" applyFont="1" applyBorder="1" applyAlignment="1">
      <alignment horizontal="center"/>
    </xf>
    <xf numFmtId="179" fontId="7" fillId="0" borderId="11" xfId="49" applyFont="1" applyBorder="1" applyAlignment="1">
      <alignment horizontal="center"/>
    </xf>
    <xf numFmtId="179" fontId="7" fillId="0" borderId="13" xfId="49" applyFont="1" applyBorder="1" applyAlignment="1">
      <alignment horizontal="center"/>
    </xf>
    <xf numFmtId="0" fontId="61" fillId="0" borderId="0" xfId="0" applyFont="1" applyFill="1" applyBorder="1" applyAlignment="1">
      <alignment horizontal="left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Millares 2 2 2" xfId="53"/>
    <cellStyle name="Currency" xfId="54"/>
    <cellStyle name="Currency [0]" xfId="55"/>
    <cellStyle name="Neutral" xfId="56"/>
    <cellStyle name="Normal 2" xfId="57"/>
    <cellStyle name="Normal 2 2" xfId="58"/>
    <cellStyle name="Normal 3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v>Gráficos!#REF!</c:v>
          </c:tx>
          <c:spPr>
            <a:solidFill>
              <a:srgbClr val="00A8E1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Gráficos!#REF!</c:f>
            </c:strRef>
          </c:cat>
          <c:val>
            <c:numRef>
              <c:f>Gráficos!#REF!</c:f>
            </c:numRef>
          </c:val>
        </c:ser>
        <c:ser>
          <c:idx val="0"/>
          <c:order val="1"/>
          <c:tx>
            <c:v>Gráficos!#REF!</c:v>
          </c:tx>
          <c:spPr>
            <a:solidFill>
              <a:srgbClr val="99262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Gráficos!#REF!</c:f>
            </c:strRef>
          </c:cat>
          <c:val>
            <c:numRef>
              <c:f>Gráficos!#REF!</c:f>
            </c:numRef>
          </c:val>
        </c:ser>
        <c:ser>
          <c:idx val="2"/>
          <c:order val="2"/>
          <c:tx>
            <c:v>Gráficos!#REF!</c:v>
          </c:tx>
          <c:spPr>
            <a:solidFill>
              <a:srgbClr val="A3CF6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Gráficos!#REF!</c:f>
            </c:strRef>
          </c:cat>
          <c:val>
            <c:numRef>
              <c:f>Gráficos!#REF!</c:f>
            </c:numRef>
          </c:val>
        </c:ser>
        <c:axId val="64855531"/>
        <c:axId val="46828868"/>
      </c:barChart>
      <c:catAx>
        <c:axId val="64855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828868"/>
        <c:crosses val="autoZero"/>
        <c:auto val="1"/>
        <c:lblOffset val="100"/>
        <c:tickLblSkip val="1"/>
        <c:noMultiLvlLbl val="0"/>
      </c:catAx>
      <c:valAx>
        <c:axId val="46828868"/>
        <c:scaling>
          <c:orientation val="minMax"/>
          <c:max val="90000000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\$\ 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4855531"/>
        <c:crossesAt val="1"/>
        <c:crossBetween val="between"/>
        <c:dispUnits/>
        <c:majorUnit val="100000000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13375"/>
          <c:w val="0.93375"/>
          <c:h val="0.7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Gráficos!$L$3</c:f>
              <c:strCache>
                <c:ptCount val="1"/>
                <c:pt idx="0">
                  <c:v>Coparticipación Nacional</c:v>
                </c:pt>
              </c:strCache>
            </c:strRef>
          </c:tx>
          <c:spPr>
            <a:solidFill>
              <a:srgbClr val="00A8E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Gráficos!$K$4:$K$5</c:f>
              <c:strCache/>
            </c:strRef>
          </c:cat>
          <c:val>
            <c:numRef>
              <c:f>Gráficos!$L$4:$L$5</c:f>
              <c:numCache/>
            </c:numRef>
          </c:val>
        </c:ser>
        <c:ser>
          <c:idx val="1"/>
          <c:order val="1"/>
          <c:tx>
            <c:strRef>
              <c:f>Gráficos!$M$3</c:f>
              <c:strCache>
                <c:ptCount val="1"/>
                <c:pt idx="0">
                  <c:v>Coparticipación Provincial</c:v>
                </c:pt>
              </c:strCache>
            </c:strRef>
          </c:tx>
          <c:spPr>
            <a:solidFill>
              <a:srgbClr val="99262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Gráficos!$K$4:$K$5</c:f>
              <c:strCache/>
            </c:strRef>
          </c:cat>
          <c:val>
            <c:numRef>
              <c:f>Gráficos!$M$4:$M$5</c:f>
              <c:numCache/>
            </c:numRef>
          </c:val>
        </c:ser>
        <c:axId val="18806629"/>
        <c:axId val="35041934"/>
      </c:barChart>
      <c:catAx>
        <c:axId val="18806629"/>
        <c:scaling>
          <c:orientation val="minMax"/>
        </c:scaling>
        <c:axPos val="b"/>
        <c:delete val="0"/>
        <c:numFmt formatCode="[$-C0A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041934"/>
        <c:crosses val="autoZero"/>
        <c:auto val="0"/>
        <c:lblOffset val="100"/>
        <c:tickLblSkip val="1"/>
        <c:noMultiLvlLbl val="0"/>
      </c:catAx>
      <c:valAx>
        <c:axId val="35041934"/>
        <c:scaling>
          <c:orientation val="minMax"/>
          <c:max val="18000000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\$\ 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8806629"/>
        <c:crossesAt val="1"/>
        <c:crossBetween val="between"/>
        <c:dispUnits/>
        <c:majorUnit val="2000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875"/>
          <c:y val="0.92"/>
          <c:w val="0.80975"/>
          <c:h val="0.05575"/>
        </c:manualLayout>
      </c:layout>
      <c:overlay val="0"/>
      <c:spPr>
        <a:solidFill>
          <a:srgbClr val="DCE6F2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DCE6F2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13625"/>
          <c:w val="0.92225"/>
          <c:h val="0.78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Gráficos!$L$58</c:f>
              <c:strCache>
                <c:ptCount val="1"/>
                <c:pt idx="0">
                  <c:v>Coparticipación Nacional</c:v>
                </c:pt>
              </c:strCache>
            </c:strRef>
          </c:tx>
          <c:spPr>
            <a:solidFill>
              <a:srgbClr val="00A8E1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Gráficos!$K$59:$K$60</c:f>
              <c:strCache/>
            </c:strRef>
          </c:cat>
          <c:val>
            <c:numRef>
              <c:f>Gráficos!$L$59:$L$60</c:f>
              <c:numCache/>
            </c:numRef>
          </c:val>
        </c:ser>
        <c:ser>
          <c:idx val="0"/>
          <c:order val="1"/>
          <c:tx>
            <c:strRef>
              <c:f>Gráficos!$M$58</c:f>
              <c:strCache>
                <c:ptCount val="1"/>
                <c:pt idx="0">
                  <c:v>Coparticipación Provincial</c:v>
                </c:pt>
              </c:strCache>
            </c:strRef>
          </c:tx>
          <c:spPr>
            <a:solidFill>
              <a:srgbClr val="99262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Gráficos!$K$59:$K$60</c:f>
              <c:strCache/>
            </c:strRef>
          </c:cat>
          <c:val>
            <c:numRef>
              <c:f>Gráficos!$M$59:$M$60</c:f>
              <c:numCache/>
            </c:numRef>
          </c:val>
        </c:ser>
        <c:axId val="46941951"/>
        <c:axId val="19824376"/>
      </c:barChart>
      <c:catAx>
        <c:axId val="46941951"/>
        <c:scaling>
          <c:orientation val="minMax"/>
        </c:scaling>
        <c:axPos val="b"/>
        <c:delete val="0"/>
        <c:numFmt formatCode="[$-C0A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824376"/>
        <c:crosses val="autoZero"/>
        <c:auto val="0"/>
        <c:lblOffset val="100"/>
        <c:tickLblSkip val="1"/>
        <c:noMultiLvlLbl val="0"/>
      </c:catAx>
      <c:valAx>
        <c:axId val="19824376"/>
        <c:scaling>
          <c:orientation val="minMax"/>
          <c:max val="800000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\$\ 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6941951"/>
        <c:crossesAt val="1"/>
        <c:crossBetween val="between"/>
        <c:dispUnits/>
        <c:majorUnit val="100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875"/>
          <c:y val="0.9195"/>
          <c:w val="0.80575"/>
          <c:h val="0.065"/>
        </c:manualLayout>
      </c:layout>
      <c:overlay val="0"/>
      <c:spPr>
        <a:solidFill>
          <a:srgbClr val="F2DCDB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2DCDB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13575"/>
          <c:w val="0.9505"/>
          <c:h val="0.78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Gráficos!$L$3</c:f>
              <c:strCache>
                <c:ptCount val="1"/>
                <c:pt idx="0">
                  <c:v>Coparticipación Nacional</c:v>
                </c:pt>
              </c:strCache>
            </c:strRef>
          </c:tx>
          <c:spPr>
            <a:solidFill>
              <a:srgbClr val="00A8E1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Gráficos!$K$30:$K$31</c:f>
              <c:strCache/>
            </c:strRef>
          </c:cat>
          <c:val>
            <c:numRef>
              <c:f>Gráficos!$L$30:$L$31</c:f>
              <c:numCache/>
            </c:numRef>
          </c:val>
        </c:ser>
        <c:ser>
          <c:idx val="0"/>
          <c:order val="1"/>
          <c:tx>
            <c:strRef>
              <c:f>Gráficos!$M$3</c:f>
              <c:strCache>
                <c:ptCount val="1"/>
                <c:pt idx="0">
                  <c:v>Coparticipación Provincial</c:v>
                </c:pt>
              </c:strCache>
            </c:strRef>
          </c:tx>
          <c:spPr>
            <a:solidFill>
              <a:srgbClr val="99262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Gráficos!$K$30:$K$31</c:f>
              <c:strCache/>
            </c:strRef>
          </c:cat>
          <c:val>
            <c:numRef>
              <c:f>Gráficos!$M$30:$M$31</c:f>
              <c:numCache/>
            </c:numRef>
          </c:val>
        </c:ser>
        <c:axId val="44201657"/>
        <c:axId val="62270594"/>
      </c:barChart>
      <c:catAx>
        <c:axId val="442016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270594"/>
        <c:crosses val="autoZero"/>
        <c:auto val="1"/>
        <c:lblOffset val="100"/>
        <c:tickLblSkip val="1"/>
        <c:noMultiLvlLbl val="0"/>
      </c:catAx>
      <c:valAx>
        <c:axId val="62270594"/>
        <c:scaling>
          <c:orientation val="minMax"/>
          <c:max val="180000000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\$\ 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4201657"/>
        <c:crossesAt val="1"/>
        <c:crossBetween val="between"/>
        <c:dispUnits/>
        <c:majorUnit val="20000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875"/>
          <c:y val="0.921"/>
          <c:w val="0.80575"/>
          <c:h val="0.065"/>
        </c:manualLayout>
      </c:layout>
      <c:overlay val="0"/>
      <c:spPr>
        <a:solidFill>
          <a:srgbClr val="DCE6F2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DCE6F2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25"/>
          <c:y val="0.14025"/>
          <c:w val="0.93375"/>
          <c:h val="0.77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Gráficos!$L$58</c:f>
              <c:strCache>
                <c:ptCount val="1"/>
                <c:pt idx="0">
                  <c:v>Coparticipación Nacional</c:v>
                </c:pt>
              </c:strCache>
            </c:strRef>
          </c:tx>
          <c:spPr>
            <a:solidFill>
              <a:srgbClr val="00A8E1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Gráficos!$K$87:$K$88</c:f>
              <c:strCache/>
            </c:strRef>
          </c:cat>
          <c:val>
            <c:numRef>
              <c:f>Gráficos!$L$87:$L$88</c:f>
              <c:numCache/>
            </c:numRef>
          </c:val>
        </c:ser>
        <c:ser>
          <c:idx val="0"/>
          <c:order val="1"/>
          <c:tx>
            <c:strRef>
              <c:f>Gráficos!$M$58</c:f>
              <c:strCache>
                <c:ptCount val="1"/>
                <c:pt idx="0">
                  <c:v>Coparticipación Provincial</c:v>
                </c:pt>
              </c:strCache>
            </c:strRef>
          </c:tx>
          <c:spPr>
            <a:solidFill>
              <a:srgbClr val="99262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Gráficos!$K$87:$K$88</c:f>
              <c:strCache/>
            </c:strRef>
          </c:cat>
          <c:val>
            <c:numRef>
              <c:f>Gráficos!$M$87:$M$88</c:f>
              <c:numCache/>
            </c:numRef>
          </c:val>
        </c:ser>
        <c:axId val="23564435"/>
        <c:axId val="10753324"/>
      </c:barChart>
      <c:catAx>
        <c:axId val="23564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753324"/>
        <c:crosses val="autoZero"/>
        <c:auto val="1"/>
        <c:lblOffset val="100"/>
        <c:tickLblSkip val="1"/>
        <c:noMultiLvlLbl val="0"/>
      </c:catAx>
      <c:valAx>
        <c:axId val="10753324"/>
        <c:scaling>
          <c:orientation val="minMax"/>
          <c:max val="7000000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\$\ 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3564435"/>
        <c:crossesAt val="1"/>
        <c:crossBetween val="between"/>
        <c:dispUnits/>
        <c:majorUnit val="100000000"/>
        <c:minorUnit val="22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875"/>
          <c:y val="0.92025"/>
          <c:w val="0.80575"/>
          <c:h val="0.06675"/>
        </c:manualLayout>
      </c:layout>
      <c:overlay val="0"/>
      <c:spPr>
        <a:solidFill>
          <a:srgbClr val="F2DCDB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2DCDB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-0.2655</cdr:y>
    </cdr:from>
    <cdr:to>
      <cdr:x>0.98175</cdr:x>
      <cdr:y>0.52175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0"/>
          <a:ext cx="69151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Coparticipación de Impuestos Nacionales y Provinciales y 
</a:t>
          </a:r>
          <a:r>
            <a:rPr lang="en-US" cap="none" sz="13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Distribución del Fondo Federal Solidario 
</a:t>
          </a:r>
          <a:r>
            <a:rPr lang="en-US" cap="none" sz="2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(Acumulado a Diciembre</a:t>
          </a:r>
          <a:r>
            <a:rPr lang="en-US" cap="none" sz="11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2019 vs 2018)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0.03975</cdr:x>
      <cdr:y>-0.00725</cdr:y>
    </cdr:from>
    <cdr:to>
      <cdr:x>1</cdr:x>
      <cdr:y>0.1895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276225" y="-28574"/>
          <a:ext cx="6819900" cy="790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Coparticipación de Impuestos Nacionales y Provinciales a Municipios
</a:t>
          </a:r>
          <a:r>
            <a:rPr lang="en-US" cap="none" sz="2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(Noviembre 2021 vs 2020)
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0.0365</cdr:x>
      <cdr:y>-0.00625</cdr:y>
    </cdr:from>
    <cdr:to>
      <cdr:x>1</cdr:x>
      <cdr:y>0.13475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257175" y="-19049"/>
          <a:ext cx="6838950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Coparticipación de Impuestos Nacionales y Provinciales a Comunas
</a:t>
          </a:r>
          <a:r>
            <a:rPr lang="en-US" cap="none" sz="2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(Noviembre 2021 vs 2020)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0.03875</cdr:x>
      <cdr:y>-0.00675</cdr:y>
    </cdr:from>
    <cdr:to>
      <cdr:x>1</cdr:x>
      <cdr:y>0.18975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266700" y="-19049"/>
          <a:ext cx="6829425" cy="819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Coparticipación de Impuestos Nacionales y Provinciales a Municipios
</a:t>
          </a:r>
          <a:r>
            <a:rPr lang="en-US" cap="none" sz="2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(Acumulado a Noviembre 2021 vs 2020)
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0.0365</cdr:x>
      <cdr:y>-0.00575</cdr:y>
    </cdr:from>
    <cdr:to>
      <cdr:x>1</cdr:x>
      <cdr:y>0.13525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257175" y="-19049"/>
          <a:ext cx="6838950" cy="638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Coparticipación de Impuestos Nacionales y Provinciales a Comunas
</a:t>
          </a:r>
          <a:r>
            <a:rPr lang="en-US" cap="none" sz="2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(Acumulado a Noviembre 2021 vs 2020)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9</xdr:col>
      <xdr:colOff>266700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76200" y="0"/>
        <a:ext cx="70485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28575</xdr:rowOff>
    </xdr:from>
    <xdr:to>
      <xdr:col>9</xdr:col>
      <xdr:colOff>266700</xdr:colOff>
      <xdr:row>24</xdr:row>
      <xdr:rowOff>0</xdr:rowOff>
    </xdr:to>
    <xdr:graphicFrame>
      <xdr:nvGraphicFramePr>
        <xdr:cNvPr id="2" name="Chart 2"/>
        <xdr:cNvGraphicFramePr/>
      </xdr:nvGraphicFramePr>
      <xdr:xfrm>
        <a:off x="76200" y="28575"/>
        <a:ext cx="7048500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57</xdr:row>
      <xdr:rowOff>0</xdr:rowOff>
    </xdr:from>
    <xdr:to>
      <xdr:col>9</xdr:col>
      <xdr:colOff>247650</xdr:colOff>
      <xdr:row>82</xdr:row>
      <xdr:rowOff>133350</xdr:rowOff>
    </xdr:to>
    <xdr:graphicFrame>
      <xdr:nvGraphicFramePr>
        <xdr:cNvPr id="3" name="Chart 2"/>
        <xdr:cNvGraphicFramePr/>
      </xdr:nvGraphicFramePr>
      <xdr:xfrm>
        <a:off x="57150" y="9553575"/>
        <a:ext cx="7048500" cy="4343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85725</xdr:colOff>
      <xdr:row>27</xdr:row>
      <xdr:rowOff>9525</xdr:rowOff>
    </xdr:from>
    <xdr:to>
      <xdr:col>9</xdr:col>
      <xdr:colOff>276225</xdr:colOff>
      <xdr:row>51</xdr:row>
      <xdr:rowOff>142875</xdr:rowOff>
    </xdr:to>
    <xdr:graphicFrame>
      <xdr:nvGraphicFramePr>
        <xdr:cNvPr id="4" name="Chart 2"/>
        <xdr:cNvGraphicFramePr/>
      </xdr:nvGraphicFramePr>
      <xdr:xfrm>
        <a:off x="85725" y="4543425"/>
        <a:ext cx="7048500" cy="4181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76200</xdr:colOff>
      <xdr:row>84</xdr:row>
      <xdr:rowOff>152400</xdr:rowOff>
    </xdr:from>
    <xdr:to>
      <xdr:col>9</xdr:col>
      <xdr:colOff>266700</xdr:colOff>
      <xdr:row>111</xdr:row>
      <xdr:rowOff>123825</xdr:rowOff>
    </xdr:to>
    <xdr:graphicFrame>
      <xdr:nvGraphicFramePr>
        <xdr:cNvPr id="5" name="Chart 2"/>
        <xdr:cNvGraphicFramePr/>
      </xdr:nvGraphicFramePr>
      <xdr:xfrm>
        <a:off x="76200" y="14239875"/>
        <a:ext cx="7048500" cy="4505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AF101"/>
  <sheetViews>
    <sheetView showGridLines="0" tabSelected="1" zoomScale="78" zoomScaleNormal="78" zoomScalePageLayoutView="0" workbookViewId="0" topLeftCell="A1">
      <pane xSplit="3" ySplit="5" topLeftCell="D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2" sqref="B2"/>
    </sheetView>
  </sheetViews>
  <sheetFormatPr defaultColWidth="11.421875" defaultRowHeight="12.75"/>
  <cols>
    <col min="1" max="1" width="27.57421875" style="1" customWidth="1"/>
    <col min="2" max="2" width="17.140625" style="1" customWidth="1"/>
    <col min="3" max="3" width="26.28125" style="1" customWidth="1"/>
    <col min="4" max="5" width="16.7109375" style="1" customWidth="1"/>
    <col min="6" max="8" width="13.7109375" style="1" customWidth="1"/>
    <col min="9" max="10" width="16.7109375" style="1" customWidth="1"/>
    <col min="11" max="11" width="1.1484375" style="29" customWidth="1"/>
    <col min="12" max="12" width="28.8515625" style="1" customWidth="1"/>
    <col min="13" max="13" width="17.00390625" style="1" customWidth="1"/>
    <col min="14" max="14" width="26.421875" style="1" customWidth="1"/>
    <col min="15" max="16" width="16.7109375" style="1" customWidth="1"/>
    <col min="17" max="19" width="13.7109375" style="1" customWidth="1"/>
    <col min="20" max="21" width="16.57421875" style="1" customWidth="1"/>
    <col min="22" max="22" width="1.8515625" style="1" customWidth="1"/>
    <col min="23" max="23" width="29.421875" style="1" customWidth="1"/>
    <col min="24" max="24" width="16.8515625" style="1" customWidth="1"/>
    <col min="25" max="25" width="26.28125" style="1" customWidth="1"/>
    <col min="26" max="27" width="16.57421875" style="1" customWidth="1"/>
    <col min="28" max="30" width="12.8515625" style="1" customWidth="1"/>
    <col min="31" max="32" width="16.7109375" style="1" customWidth="1"/>
    <col min="33" max="16384" width="11.421875" style="1" customWidth="1"/>
  </cols>
  <sheetData>
    <row r="1" spans="1:32" ht="13.5">
      <c r="A1" s="113" t="s">
        <v>95</v>
      </c>
      <c r="B1" s="113"/>
      <c r="C1" s="113"/>
      <c r="D1" s="113"/>
      <c r="E1" s="113"/>
      <c r="F1" s="113"/>
      <c r="G1" s="113"/>
      <c r="H1" s="113"/>
      <c r="I1" s="113"/>
      <c r="J1" s="113"/>
      <c r="L1" s="113" t="s">
        <v>95</v>
      </c>
      <c r="M1" s="113"/>
      <c r="N1" s="113"/>
      <c r="O1" s="113"/>
      <c r="P1" s="113"/>
      <c r="Q1" s="113"/>
      <c r="R1" s="113"/>
      <c r="S1" s="113"/>
      <c r="T1" s="113"/>
      <c r="U1" s="113"/>
      <c r="W1" s="113" t="s">
        <v>95</v>
      </c>
      <c r="X1" s="113"/>
      <c r="Y1" s="113"/>
      <c r="Z1" s="113"/>
      <c r="AA1" s="113"/>
      <c r="AB1" s="113"/>
      <c r="AC1" s="113"/>
      <c r="AD1" s="113"/>
      <c r="AE1" s="113"/>
      <c r="AF1" s="113"/>
    </row>
    <row r="2" spans="1:24" ht="14.25" thickBot="1">
      <c r="A2" s="1" t="s">
        <v>90</v>
      </c>
      <c r="B2" s="12" t="s">
        <v>199</v>
      </c>
      <c r="L2" s="1" t="s">
        <v>90</v>
      </c>
      <c r="M2" s="12" t="s">
        <v>200</v>
      </c>
      <c r="W2" s="1" t="s">
        <v>90</v>
      </c>
      <c r="X2" s="12" t="s">
        <v>201</v>
      </c>
    </row>
    <row r="3" spans="1:32" ht="26.25" customHeight="1" thickBot="1">
      <c r="A3" s="117" t="s">
        <v>50</v>
      </c>
      <c r="B3" s="117" t="s">
        <v>177</v>
      </c>
      <c r="C3" s="4" t="s">
        <v>87</v>
      </c>
      <c r="D3" s="114" t="s">
        <v>56</v>
      </c>
      <c r="E3" s="115"/>
      <c r="F3" s="115"/>
      <c r="G3" s="115"/>
      <c r="H3" s="115"/>
      <c r="I3" s="115"/>
      <c r="J3" s="116"/>
      <c r="L3" s="117" t="s">
        <v>50</v>
      </c>
      <c r="M3" s="117" t="s">
        <v>177</v>
      </c>
      <c r="N3" s="4" t="s">
        <v>87</v>
      </c>
      <c r="O3" s="114" t="s">
        <v>56</v>
      </c>
      <c r="P3" s="115"/>
      <c r="Q3" s="115"/>
      <c r="R3" s="115"/>
      <c r="S3" s="115"/>
      <c r="T3" s="115"/>
      <c r="U3" s="116"/>
      <c r="W3" s="117" t="s">
        <v>50</v>
      </c>
      <c r="X3" s="117" t="s">
        <v>177</v>
      </c>
      <c r="Y3" s="4" t="s">
        <v>87</v>
      </c>
      <c r="Z3" s="114" t="s">
        <v>56</v>
      </c>
      <c r="AA3" s="115"/>
      <c r="AB3" s="115"/>
      <c r="AC3" s="115"/>
      <c r="AD3" s="115"/>
      <c r="AE3" s="115"/>
      <c r="AF3" s="116"/>
    </row>
    <row r="4" spans="1:32" ht="16.5" customHeight="1" thickBot="1">
      <c r="A4" s="118"/>
      <c r="B4" s="118"/>
      <c r="C4" s="10" t="s">
        <v>89</v>
      </c>
      <c r="D4" s="104" t="s">
        <v>57</v>
      </c>
      <c r="E4" s="105"/>
      <c r="F4" s="122" t="s">
        <v>58</v>
      </c>
      <c r="G4" s="123"/>
      <c r="H4" s="123"/>
      <c r="I4" s="123"/>
      <c r="J4" s="124"/>
      <c r="L4" s="118"/>
      <c r="M4" s="118"/>
      <c r="N4" s="10" t="s">
        <v>89</v>
      </c>
      <c r="O4" s="120" t="s">
        <v>57</v>
      </c>
      <c r="P4" s="121"/>
      <c r="Q4" s="122" t="s">
        <v>58</v>
      </c>
      <c r="R4" s="123"/>
      <c r="S4" s="123"/>
      <c r="T4" s="123"/>
      <c r="U4" s="124"/>
      <c r="W4" s="118"/>
      <c r="X4" s="118"/>
      <c r="Y4" s="10" t="s">
        <v>89</v>
      </c>
      <c r="Z4" s="120" t="s">
        <v>57</v>
      </c>
      <c r="AA4" s="121"/>
      <c r="AB4" s="114" t="s">
        <v>58</v>
      </c>
      <c r="AC4" s="115"/>
      <c r="AD4" s="115"/>
      <c r="AE4" s="115"/>
      <c r="AF4" s="116"/>
    </row>
    <row r="5" spans="1:32" s="18" customFormat="1" ht="54" customHeight="1" thickBot="1">
      <c r="A5" s="119"/>
      <c r="B5" s="119"/>
      <c r="C5" s="11">
        <v>43809</v>
      </c>
      <c r="D5" s="21" t="s">
        <v>187</v>
      </c>
      <c r="E5" s="20" t="s">
        <v>51</v>
      </c>
      <c r="F5" s="16" t="s">
        <v>52</v>
      </c>
      <c r="G5" s="17" t="s">
        <v>53</v>
      </c>
      <c r="H5" s="17" t="s">
        <v>54</v>
      </c>
      <c r="I5" s="21" t="s">
        <v>55</v>
      </c>
      <c r="J5" s="28" t="s">
        <v>51</v>
      </c>
      <c r="K5" s="30"/>
      <c r="L5" s="119"/>
      <c r="M5" s="119"/>
      <c r="N5" s="11">
        <v>43809</v>
      </c>
      <c r="O5" s="20" t="s">
        <v>187</v>
      </c>
      <c r="P5" s="20" t="s">
        <v>51</v>
      </c>
      <c r="Q5" s="16" t="s">
        <v>52</v>
      </c>
      <c r="R5" s="17" t="s">
        <v>53</v>
      </c>
      <c r="S5" s="17" t="s">
        <v>54</v>
      </c>
      <c r="T5" s="21" t="s">
        <v>55</v>
      </c>
      <c r="U5" s="28" t="s">
        <v>51</v>
      </c>
      <c r="W5" s="119"/>
      <c r="X5" s="119"/>
      <c r="Y5" s="11">
        <v>43809</v>
      </c>
      <c r="Z5" s="21" t="s">
        <v>187</v>
      </c>
      <c r="AA5" s="28" t="s">
        <v>51</v>
      </c>
      <c r="AB5" s="31" t="s">
        <v>52</v>
      </c>
      <c r="AC5" s="32" t="s">
        <v>53</v>
      </c>
      <c r="AD5" s="33" t="s">
        <v>54</v>
      </c>
      <c r="AE5" s="21" t="s">
        <v>55</v>
      </c>
      <c r="AF5" s="28" t="s">
        <v>51</v>
      </c>
    </row>
    <row r="6" spans="1:32" ht="14.25">
      <c r="A6" s="34" t="s">
        <v>59</v>
      </c>
      <c r="B6" s="96" t="s">
        <v>178</v>
      </c>
      <c r="C6" s="75" t="s">
        <v>97</v>
      </c>
      <c r="D6" s="22">
        <v>8734684.17</v>
      </c>
      <c r="E6" s="67">
        <v>0</v>
      </c>
      <c r="F6" s="35">
        <v>381217.49</v>
      </c>
      <c r="G6" s="36">
        <v>62524.16</v>
      </c>
      <c r="H6" s="36">
        <v>476944.30000000005</v>
      </c>
      <c r="I6" s="37">
        <f aca="true" t="shared" si="0" ref="I6:I74">+F6+G6+H6</f>
        <v>920685.9500000001</v>
      </c>
      <c r="J6" s="73">
        <v>0</v>
      </c>
      <c r="L6" s="34" t="s">
        <v>59</v>
      </c>
      <c r="M6" s="34" t="s">
        <v>178</v>
      </c>
      <c r="N6" s="75" t="s">
        <v>97</v>
      </c>
      <c r="O6" s="22">
        <v>5672272.11</v>
      </c>
      <c r="P6" s="67">
        <v>0</v>
      </c>
      <c r="Q6" s="35">
        <v>196192.99</v>
      </c>
      <c r="R6" s="36">
        <v>25111.91</v>
      </c>
      <c r="S6" s="36">
        <v>374050.18000000005</v>
      </c>
      <c r="T6" s="37">
        <v>595355.0800000001</v>
      </c>
      <c r="U6" s="67">
        <v>0</v>
      </c>
      <c r="W6" s="34" t="s">
        <v>59</v>
      </c>
      <c r="X6" s="34" t="s">
        <v>178</v>
      </c>
      <c r="Y6" s="75" t="s">
        <v>97</v>
      </c>
      <c r="Z6" s="40">
        <f>+D6/O6-1</f>
        <v>0.5398915991003117</v>
      </c>
      <c r="AA6" s="73">
        <v>0</v>
      </c>
      <c r="AB6" s="39">
        <f aca="true" t="shared" si="1" ref="AB6:AE7">+F6/Q6-1</f>
        <v>0.9430739599819546</v>
      </c>
      <c r="AC6" s="41">
        <f t="shared" si="1"/>
        <v>1.4898209654303476</v>
      </c>
      <c r="AD6" s="42">
        <f t="shared" si="1"/>
        <v>0.27508105997970644</v>
      </c>
      <c r="AE6" s="43">
        <f t="shared" si="1"/>
        <v>0.5464484656786668</v>
      </c>
      <c r="AF6" s="73">
        <v>0</v>
      </c>
    </row>
    <row r="7" spans="1:32" ht="14.25">
      <c r="A7" s="38" t="s">
        <v>60</v>
      </c>
      <c r="B7" s="97" t="s">
        <v>17</v>
      </c>
      <c r="C7" s="76" t="s">
        <v>97</v>
      </c>
      <c r="D7" s="23">
        <v>9980378.3</v>
      </c>
      <c r="E7" s="68">
        <v>0</v>
      </c>
      <c r="F7" s="44">
        <v>1173957.7499999998</v>
      </c>
      <c r="G7" s="45">
        <v>20990.17</v>
      </c>
      <c r="H7" s="45">
        <v>580872.6200000001</v>
      </c>
      <c r="I7" s="46">
        <f t="shared" si="0"/>
        <v>1775820.5399999998</v>
      </c>
      <c r="J7" s="68">
        <v>0</v>
      </c>
      <c r="L7" s="38" t="s">
        <v>60</v>
      </c>
      <c r="M7" s="38" t="s">
        <v>17</v>
      </c>
      <c r="N7" s="76" t="s">
        <v>97</v>
      </c>
      <c r="O7" s="23">
        <v>6572881.29</v>
      </c>
      <c r="P7" s="68">
        <v>0</v>
      </c>
      <c r="Q7" s="44">
        <v>642917.82</v>
      </c>
      <c r="R7" s="45">
        <v>17784.600000000002</v>
      </c>
      <c r="S7" s="45">
        <v>378493.35</v>
      </c>
      <c r="T7" s="46">
        <v>1039195.7699999999</v>
      </c>
      <c r="U7" s="68">
        <v>0</v>
      </c>
      <c r="W7" s="38" t="s">
        <v>60</v>
      </c>
      <c r="X7" s="38" t="s">
        <v>17</v>
      </c>
      <c r="Y7" s="76" t="s">
        <v>97</v>
      </c>
      <c r="Z7" s="48">
        <f>+D7/O7-1</f>
        <v>0.5184175492693253</v>
      </c>
      <c r="AA7" s="68">
        <v>0</v>
      </c>
      <c r="AB7" s="47">
        <f t="shared" si="1"/>
        <v>0.825984151442559</v>
      </c>
      <c r="AC7" s="49">
        <f t="shared" si="1"/>
        <v>0.1802441438098128</v>
      </c>
      <c r="AD7" s="50">
        <f t="shared" si="1"/>
        <v>0.5346970296836131</v>
      </c>
      <c r="AE7" s="51">
        <f t="shared" si="1"/>
        <v>0.7088411936087846</v>
      </c>
      <c r="AF7" s="68">
        <v>0</v>
      </c>
    </row>
    <row r="8" spans="1:32" ht="14.25">
      <c r="A8" s="38" t="s">
        <v>193</v>
      </c>
      <c r="B8" s="97" t="s">
        <v>9</v>
      </c>
      <c r="C8" s="76" t="s">
        <v>98</v>
      </c>
      <c r="D8" s="23">
        <v>8390305.3</v>
      </c>
      <c r="E8" s="68">
        <v>0</v>
      </c>
      <c r="F8" s="44">
        <v>355880.04000000004</v>
      </c>
      <c r="G8" s="45">
        <v>106214.28</v>
      </c>
      <c r="H8" s="45">
        <v>529502.97</v>
      </c>
      <c r="I8" s="46">
        <f t="shared" si="0"/>
        <v>991597.29</v>
      </c>
      <c r="J8" s="68">
        <v>0</v>
      </c>
      <c r="L8" s="38" t="s">
        <v>188</v>
      </c>
      <c r="M8" s="38" t="s">
        <v>9</v>
      </c>
      <c r="N8" s="76" t="s">
        <v>98</v>
      </c>
      <c r="O8" s="23">
        <v>5493505.640000001</v>
      </c>
      <c r="P8" s="68">
        <v>0</v>
      </c>
      <c r="Q8" s="44">
        <v>182289.86000000002</v>
      </c>
      <c r="R8" s="45">
        <v>60613.88</v>
      </c>
      <c r="S8" s="45">
        <v>357458.1099999999</v>
      </c>
      <c r="T8" s="46">
        <v>600361.85</v>
      </c>
      <c r="U8" s="68">
        <v>0</v>
      </c>
      <c r="W8" s="38" t="s">
        <v>193</v>
      </c>
      <c r="X8" s="38" t="s">
        <v>9</v>
      </c>
      <c r="Y8" s="76" t="s">
        <v>98</v>
      </c>
      <c r="Z8" s="48">
        <f aca="true" t="shared" si="2" ref="Z8:Z71">+D8/O8-1</f>
        <v>0.5273134952128673</v>
      </c>
      <c r="AA8" s="68">
        <v>0</v>
      </c>
      <c r="AB8" s="47">
        <f aca="true" t="shared" si="3" ref="AB8:AB71">+F8/Q8-1</f>
        <v>0.952275568152831</v>
      </c>
      <c r="AC8" s="49">
        <f aca="true" t="shared" si="4" ref="AC8:AC71">+G8/R8-1</f>
        <v>0.7523095370235333</v>
      </c>
      <c r="AD8" s="50">
        <f aca="true" t="shared" si="5" ref="AD8:AD71">+H8/S8-1</f>
        <v>0.48130075996876975</v>
      </c>
      <c r="AE8" s="51">
        <f aca="true" t="shared" si="6" ref="AE8:AE71">+I8/T8-1</f>
        <v>0.6516660577283517</v>
      </c>
      <c r="AF8" s="68">
        <v>0</v>
      </c>
    </row>
    <row r="9" spans="1:32" ht="14.25">
      <c r="A9" s="38" t="s">
        <v>194</v>
      </c>
      <c r="B9" s="97" t="s">
        <v>78</v>
      </c>
      <c r="C9" s="76" t="s">
        <v>97</v>
      </c>
      <c r="D9" s="23">
        <v>8409417.62</v>
      </c>
      <c r="E9" s="68">
        <v>0</v>
      </c>
      <c r="F9" s="44">
        <v>519936.64999999997</v>
      </c>
      <c r="G9" s="45">
        <v>36864.03</v>
      </c>
      <c r="H9" s="45">
        <v>1520216.36</v>
      </c>
      <c r="I9" s="46">
        <f t="shared" si="0"/>
        <v>2077017.04</v>
      </c>
      <c r="J9" s="68">
        <v>0</v>
      </c>
      <c r="L9" s="38" t="s">
        <v>189</v>
      </c>
      <c r="M9" s="38" t="s">
        <v>78</v>
      </c>
      <c r="N9" s="76" t="s">
        <v>97</v>
      </c>
      <c r="O9" s="23">
        <v>5510213.87</v>
      </c>
      <c r="P9" s="68">
        <v>0</v>
      </c>
      <c r="Q9" s="44">
        <v>121897.72999999998</v>
      </c>
      <c r="R9" s="45">
        <v>18180.980000000003</v>
      </c>
      <c r="S9" s="45">
        <v>807517.81</v>
      </c>
      <c r="T9" s="46">
        <v>947596.52</v>
      </c>
      <c r="U9" s="68">
        <v>0</v>
      </c>
      <c r="W9" s="38" t="s">
        <v>194</v>
      </c>
      <c r="X9" s="38" t="s">
        <v>78</v>
      </c>
      <c r="Y9" s="76" t="s">
        <v>97</v>
      </c>
      <c r="Z9" s="48">
        <f t="shared" si="2"/>
        <v>0.5261508570083866</v>
      </c>
      <c r="AA9" s="68">
        <v>0</v>
      </c>
      <c r="AB9" s="47">
        <f t="shared" si="3"/>
        <v>3.265351372827041</v>
      </c>
      <c r="AC9" s="49">
        <f t="shared" si="4"/>
        <v>1.0276151230571724</v>
      </c>
      <c r="AD9" s="50">
        <f t="shared" si="5"/>
        <v>0.8825793575995555</v>
      </c>
      <c r="AE9" s="51">
        <f t="shared" si="6"/>
        <v>1.1918791343809496</v>
      </c>
      <c r="AF9" s="68">
        <v>0</v>
      </c>
    </row>
    <row r="10" spans="1:32" ht="14.25">
      <c r="A10" s="38" t="s">
        <v>0</v>
      </c>
      <c r="B10" s="97" t="s">
        <v>71</v>
      </c>
      <c r="C10" s="76" t="s">
        <v>98</v>
      </c>
      <c r="D10" s="23">
        <v>9185520.41</v>
      </c>
      <c r="E10" s="68">
        <v>0</v>
      </c>
      <c r="F10" s="44">
        <v>667072.2899999999</v>
      </c>
      <c r="G10" s="45">
        <v>35233.07</v>
      </c>
      <c r="H10" s="45">
        <v>1098698.09</v>
      </c>
      <c r="I10" s="46">
        <f t="shared" si="0"/>
        <v>1801003.45</v>
      </c>
      <c r="J10" s="68">
        <v>0</v>
      </c>
      <c r="L10" s="38" t="s">
        <v>0</v>
      </c>
      <c r="M10" s="38" t="s">
        <v>71</v>
      </c>
      <c r="N10" s="76" t="s">
        <v>98</v>
      </c>
      <c r="O10" s="23">
        <v>6067778.34</v>
      </c>
      <c r="P10" s="68">
        <v>0</v>
      </c>
      <c r="Q10" s="44">
        <v>363921.19999999995</v>
      </c>
      <c r="R10" s="45">
        <v>28969.339999999997</v>
      </c>
      <c r="S10" s="45">
        <v>651862.9999999999</v>
      </c>
      <c r="T10" s="46">
        <v>1044753.5399999998</v>
      </c>
      <c r="U10" s="68">
        <v>0</v>
      </c>
      <c r="W10" s="38" t="s">
        <v>0</v>
      </c>
      <c r="X10" s="38" t="s">
        <v>71</v>
      </c>
      <c r="Y10" s="76" t="s">
        <v>98</v>
      </c>
      <c r="Z10" s="48">
        <f t="shared" si="2"/>
        <v>0.5138193742917776</v>
      </c>
      <c r="AA10" s="68">
        <v>0</v>
      </c>
      <c r="AB10" s="47">
        <f t="shared" si="3"/>
        <v>0.833012998418339</v>
      </c>
      <c r="AC10" s="49">
        <f t="shared" si="4"/>
        <v>0.2162192856309466</v>
      </c>
      <c r="AD10" s="50">
        <f t="shared" si="5"/>
        <v>0.6854739262697842</v>
      </c>
      <c r="AE10" s="51">
        <f t="shared" si="6"/>
        <v>0.723854843315487</v>
      </c>
      <c r="AF10" s="68">
        <v>0</v>
      </c>
    </row>
    <row r="11" spans="1:32" ht="14.25">
      <c r="A11" s="38" t="s">
        <v>1</v>
      </c>
      <c r="B11" s="97" t="s">
        <v>77</v>
      </c>
      <c r="C11" s="76" t="s">
        <v>98</v>
      </c>
      <c r="D11" s="23">
        <v>9330202.42</v>
      </c>
      <c r="E11" s="68">
        <v>0</v>
      </c>
      <c r="F11" s="44">
        <v>770680.2999999999</v>
      </c>
      <c r="G11" s="45">
        <v>103070.92</v>
      </c>
      <c r="H11" s="45">
        <v>902483.5599999999</v>
      </c>
      <c r="I11" s="46">
        <f t="shared" si="0"/>
        <v>1776234.7799999998</v>
      </c>
      <c r="J11" s="68">
        <v>0</v>
      </c>
      <c r="L11" s="38" t="s">
        <v>1</v>
      </c>
      <c r="M11" s="38" t="s">
        <v>77</v>
      </c>
      <c r="N11" s="76" t="s">
        <v>98</v>
      </c>
      <c r="O11" s="23">
        <v>6121291.4399999995</v>
      </c>
      <c r="P11" s="68">
        <v>0</v>
      </c>
      <c r="Q11" s="44">
        <v>395442.4199999999</v>
      </c>
      <c r="R11" s="45">
        <v>29938.450000000008</v>
      </c>
      <c r="S11" s="45">
        <v>571100.36</v>
      </c>
      <c r="T11" s="46">
        <v>996481.23</v>
      </c>
      <c r="U11" s="68">
        <v>0</v>
      </c>
      <c r="W11" s="38" t="s">
        <v>1</v>
      </c>
      <c r="X11" s="38" t="s">
        <v>77</v>
      </c>
      <c r="Y11" s="76" t="s">
        <v>98</v>
      </c>
      <c r="Z11" s="48">
        <f t="shared" si="2"/>
        <v>0.5242212385169494</v>
      </c>
      <c r="AA11" s="68">
        <v>0</v>
      </c>
      <c r="AB11" s="47">
        <f t="shared" si="3"/>
        <v>0.948906493137484</v>
      </c>
      <c r="AC11" s="49">
        <f t="shared" si="4"/>
        <v>2.442760730765954</v>
      </c>
      <c r="AD11" s="50">
        <f t="shared" si="5"/>
        <v>0.5802538804212976</v>
      </c>
      <c r="AE11" s="51">
        <f t="shared" si="6"/>
        <v>0.7825070121993165</v>
      </c>
      <c r="AF11" s="68">
        <v>0</v>
      </c>
    </row>
    <row r="12" spans="1:32" ht="14.25">
      <c r="A12" s="38" t="s">
        <v>2</v>
      </c>
      <c r="B12" s="97" t="s">
        <v>178</v>
      </c>
      <c r="C12" s="76" t="s">
        <v>97</v>
      </c>
      <c r="D12" s="23">
        <v>15775695.969999999</v>
      </c>
      <c r="E12" s="68">
        <v>0</v>
      </c>
      <c r="F12" s="44">
        <v>3545300.05</v>
      </c>
      <c r="G12" s="45">
        <v>160062.93</v>
      </c>
      <c r="H12" s="45">
        <v>4806748</v>
      </c>
      <c r="I12" s="46">
        <f t="shared" si="0"/>
        <v>8512110.98</v>
      </c>
      <c r="J12" s="68">
        <v>0</v>
      </c>
      <c r="L12" s="38" t="s">
        <v>2</v>
      </c>
      <c r="M12" s="38" t="s">
        <v>178</v>
      </c>
      <c r="N12" s="76" t="s">
        <v>97</v>
      </c>
      <c r="O12" s="23">
        <v>10372077.94</v>
      </c>
      <c r="P12" s="68">
        <v>0</v>
      </c>
      <c r="Q12" s="44">
        <v>1916809.6</v>
      </c>
      <c r="R12" s="45">
        <v>114075.83000000002</v>
      </c>
      <c r="S12" s="45">
        <v>2657440.190000001</v>
      </c>
      <c r="T12" s="46">
        <v>4688325.620000001</v>
      </c>
      <c r="U12" s="68">
        <v>0</v>
      </c>
      <c r="W12" s="38" t="s">
        <v>2</v>
      </c>
      <c r="X12" s="38" t="s">
        <v>178</v>
      </c>
      <c r="Y12" s="76" t="s">
        <v>97</v>
      </c>
      <c r="Z12" s="48">
        <f t="shared" si="2"/>
        <v>0.520977383824017</v>
      </c>
      <c r="AA12" s="68">
        <v>0</v>
      </c>
      <c r="AB12" s="47">
        <f t="shared" si="3"/>
        <v>0.8495838345133495</v>
      </c>
      <c r="AC12" s="49">
        <f t="shared" si="4"/>
        <v>0.4031274635477118</v>
      </c>
      <c r="AD12" s="50">
        <f t="shared" si="5"/>
        <v>0.8087887803036495</v>
      </c>
      <c r="AE12" s="51">
        <f t="shared" si="6"/>
        <v>0.8155972238122826</v>
      </c>
      <c r="AF12" s="68">
        <v>0</v>
      </c>
    </row>
    <row r="13" spans="1:32" ht="14.25">
      <c r="A13" s="38" t="s">
        <v>3</v>
      </c>
      <c r="B13" s="97" t="s">
        <v>17</v>
      </c>
      <c r="C13" s="76" t="s">
        <v>97</v>
      </c>
      <c r="D13" s="23">
        <v>15002272.459999999</v>
      </c>
      <c r="E13" s="68">
        <v>0</v>
      </c>
      <c r="F13" s="44">
        <v>3499354.749999999</v>
      </c>
      <c r="G13" s="45">
        <v>151855.49000000002</v>
      </c>
      <c r="H13" s="45">
        <v>3119113.8600000003</v>
      </c>
      <c r="I13" s="46">
        <f t="shared" si="0"/>
        <v>6770324.1</v>
      </c>
      <c r="J13" s="68">
        <v>0</v>
      </c>
      <c r="L13" s="38" t="s">
        <v>3</v>
      </c>
      <c r="M13" s="38" t="s">
        <v>17</v>
      </c>
      <c r="N13" s="76" t="s">
        <v>97</v>
      </c>
      <c r="O13" s="23">
        <v>10071680.15</v>
      </c>
      <c r="P13" s="68">
        <v>0</v>
      </c>
      <c r="Q13" s="44">
        <v>1929571.2999999998</v>
      </c>
      <c r="R13" s="45">
        <v>32678.3</v>
      </c>
      <c r="S13" s="45">
        <v>1604335.1800000002</v>
      </c>
      <c r="T13" s="46">
        <v>3566584.7800000003</v>
      </c>
      <c r="U13" s="68">
        <v>0</v>
      </c>
      <c r="W13" s="38" t="s">
        <v>3</v>
      </c>
      <c r="X13" s="38" t="s">
        <v>17</v>
      </c>
      <c r="Y13" s="76" t="s">
        <v>97</v>
      </c>
      <c r="Z13" s="48">
        <f t="shared" si="2"/>
        <v>0.48955012833682954</v>
      </c>
      <c r="AA13" s="68">
        <v>0</v>
      </c>
      <c r="AB13" s="47">
        <f t="shared" si="3"/>
        <v>0.8135400075654107</v>
      </c>
      <c r="AC13" s="49">
        <f t="shared" si="4"/>
        <v>3.6469825541720358</v>
      </c>
      <c r="AD13" s="50">
        <f t="shared" si="5"/>
        <v>0.9441784353316993</v>
      </c>
      <c r="AE13" s="51">
        <f t="shared" si="6"/>
        <v>0.8982652923225896</v>
      </c>
      <c r="AF13" s="68">
        <v>0</v>
      </c>
    </row>
    <row r="14" spans="1:32" ht="14.25">
      <c r="A14" s="38" t="s">
        <v>4</v>
      </c>
      <c r="B14" s="97" t="s">
        <v>178</v>
      </c>
      <c r="C14" s="76" t="s">
        <v>97</v>
      </c>
      <c r="D14" s="23">
        <v>10601081.889999999</v>
      </c>
      <c r="E14" s="68">
        <v>0</v>
      </c>
      <c r="F14" s="44">
        <v>1076317.45</v>
      </c>
      <c r="G14" s="45">
        <v>79773.76999999999</v>
      </c>
      <c r="H14" s="45">
        <v>1541268.6300000001</v>
      </c>
      <c r="I14" s="46">
        <f t="shared" si="0"/>
        <v>2697359.85</v>
      </c>
      <c r="J14" s="68">
        <v>0</v>
      </c>
      <c r="L14" s="38" t="s">
        <v>4</v>
      </c>
      <c r="M14" s="38" t="s">
        <v>178</v>
      </c>
      <c r="N14" s="76" t="s">
        <v>97</v>
      </c>
      <c r="O14" s="23">
        <v>6772094.91</v>
      </c>
      <c r="P14" s="68">
        <v>0</v>
      </c>
      <c r="Q14" s="44">
        <v>579771.8099999999</v>
      </c>
      <c r="R14" s="45">
        <v>31875.489999999998</v>
      </c>
      <c r="S14" s="45">
        <v>1150026.1700000002</v>
      </c>
      <c r="T14" s="46">
        <v>1761673.4700000002</v>
      </c>
      <c r="U14" s="68">
        <v>0</v>
      </c>
      <c r="W14" s="38" t="s">
        <v>4</v>
      </c>
      <c r="X14" s="38" t="s">
        <v>178</v>
      </c>
      <c r="Y14" s="76" t="s">
        <v>97</v>
      </c>
      <c r="Z14" s="48">
        <f t="shared" si="2"/>
        <v>0.5654065737244665</v>
      </c>
      <c r="AA14" s="68">
        <v>0</v>
      </c>
      <c r="AB14" s="47">
        <f t="shared" si="3"/>
        <v>0.8564501264730344</v>
      </c>
      <c r="AC14" s="49">
        <f t="shared" si="4"/>
        <v>1.5026680374168362</v>
      </c>
      <c r="AD14" s="50">
        <f t="shared" si="5"/>
        <v>0.34020309294352824</v>
      </c>
      <c r="AE14" s="51">
        <f t="shared" si="6"/>
        <v>0.5311349667994942</v>
      </c>
      <c r="AF14" s="68">
        <v>0</v>
      </c>
    </row>
    <row r="15" spans="1:32" ht="14.25">
      <c r="A15" s="38" t="s">
        <v>45</v>
      </c>
      <c r="B15" s="97" t="s">
        <v>179</v>
      </c>
      <c r="C15" s="76" t="s">
        <v>98</v>
      </c>
      <c r="D15" s="23">
        <v>9610278.18</v>
      </c>
      <c r="E15" s="68">
        <v>0</v>
      </c>
      <c r="F15" s="44">
        <v>971255.0799999998</v>
      </c>
      <c r="G15" s="45">
        <v>15331.34</v>
      </c>
      <c r="H15" s="45">
        <v>294142.69</v>
      </c>
      <c r="I15" s="46">
        <f t="shared" si="0"/>
        <v>1280729.1099999999</v>
      </c>
      <c r="J15" s="68">
        <v>0</v>
      </c>
      <c r="L15" s="38" t="s">
        <v>45</v>
      </c>
      <c r="M15" s="38" t="s">
        <v>179</v>
      </c>
      <c r="N15" s="76" t="s">
        <v>98</v>
      </c>
      <c r="O15" s="23">
        <v>6228551.34</v>
      </c>
      <c r="P15" s="68">
        <v>0</v>
      </c>
      <c r="Q15" s="44">
        <v>530398.9</v>
      </c>
      <c r="R15" s="45">
        <v>532.78</v>
      </c>
      <c r="S15" s="45">
        <v>225873.48</v>
      </c>
      <c r="T15" s="46">
        <v>756805.16</v>
      </c>
      <c r="U15" s="68">
        <v>0</v>
      </c>
      <c r="W15" s="38" t="s">
        <v>45</v>
      </c>
      <c r="X15" s="38" t="s">
        <v>179</v>
      </c>
      <c r="Y15" s="76" t="s">
        <v>98</v>
      </c>
      <c r="Z15" s="48">
        <f t="shared" si="2"/>
        <v>0.5429395465174089</v>
      </c>
      <c r="AA15" s="68">
        <v>0</v>
      </c>
      <c r="AB15" s="47">
        <f t="shared" si="3"/>
        <v>0.8311785337413027</v>
      </c>
      <c r="AC15" s="49">
        <f t="shared" si="4"/>
        <v>27.776117722136718</v>
      </c>
      <c r="AD15" s="50">
        <f t="shared" si="5"/>
        <v>0.30224535434615873</v>
      </c>
      <c r="AE15" s="51">
        <f t="shared" si="6"/>
        <v>0.6922837973250602</v>
      </c>
      <c r="AF15" s="68">
        <v>0</v>
      </c>
    </row>
    <row r="16" spans="1:32" ht="14.25">
      <c r="A16" s="38" t="s">
        <v>5</v>
      </c>
      <c r="B16" s="97" t="s">
        <v>78</v>
      </c>
      <c r="C16" s="76" t="s">
        <v>99</v>
      </c>
      <c r="D16" s="23">
        <v>13228042.520000001</v>
      </c>
      <c r="E16" s="68">
        <v>0</v>
      </c>
      <c r="F16" s="44">
        <v>2249222.0399999996</v>
      </c>
      <c r="G16" s="45">
        <v>162210.16</v>
      </c>
      <c r="H16" s="45">
        <v>4295239.149999999</v>
      </c>
      <c r="I16" s="46">
        <f t="shared" si="0"/>
        <v>6706671.35</v>
      </c>
      <c r="J16" s="68">
        <v>0</v>
      </c>
      <c r="L16" s="38" t="s">
        <v>5</v>
      </c>
      <c r="M16" s="38" t="s">
        <v>78</v>
      </c>
      <c r="N16" s="76" t="s">
        <v>99</v>
      </c>
      <c r="O16" s="23">
        <v>8599135.07</v>
      </c>
      <c r="P16" s="68">
        <v>0</v>
      </c>
      <c r="Q16" s="44">
        <v>1332005.59</v>
      </c>
      <c r="R16" s="45">
        <v>76443.75</v>
      </c>
      <c r="S16" s="45">
        <v>2613000.82</v>
      </c>
      <c r="T16" s="46">
        <v>4021450.16</v>
      </c>
      <c r="U16" s="68">
        <v>0</v>
      </c>
      <c r="W16" s="38" t="s">
        <v>5</v>
      </c>
      <c r="X16" s="38" t="s">
        <v>78</v>
      </c>
      <c r="Y16" s="76" t="s">
        <v>99</v>
      </c>
      <c r="Z16" s="48">
        <f t="shared" si="2"/>
        <v>0.538299190827805</v>
      </c>
      <c r="AA16" s="68">
        <v>0</v>
      </c>
      <c r="AB16" s="47">
        <f t="shared" si="3"/>
        <v>0.6885980486012822</v>
      </c>
      <c r="AC16" s="49">
        <f t="shared" si="4"/>
        <v>1.121954509034421</v>
      </c>
      <c r="AD16" s="50">
        <f t="shared" si="5"/>
        <v>0.6437955614571906</v>
      </c>
      <c r="AE16" s="51">
        <f t="shared" si="6"/>
        <v>0.6677245976361919</v>
      </c>
      <c r="AF16" s="68">
        <v>0</v>
      </c>
    </row>
    <row r="17" spans="1:32" ht="14.25">
      <c r="A17" s="38" t="s">
        <v>61</v>
      </c>
      <c r="B17" s="97" t="s">
        <v>67</v>
      </c>
      <c r="C17" s="76" t="s">
        <v>97</v>
      </c>
      <c r="D17" s="23">
        <v>46328067.629999995</v>
      </c>
      <c r="E17" s="68">
        <v>0</v>
      </c>
      <c r="F17" s="44">
        <v>16058013.350000001</v>
      </c>
      <c r="G17" s="45">
        <v>667231.6000000001</v>
      </c>
      <c r="H17" s="45">
        <v>24718226.34</v>
      </c>
      <c r="I17" s="46">
        <f t="shared" si="0"/>
        <v>41443471.29</v>
      </c>
      <c r="J17" s="68">
        <v>0</v>
      </c>
      <c r="L17" s="38" t="s">
        <v>61</v>
      </c>
      <c r="M17" s="38" t="s">
        <v>67</v>
      </c>
      <c r="N17" s="76" t="s">
        <v>97</v>
      </c>
      <c r="O17" s="23">
        <v>30879747.96</v>
      </c>
      <c r="P17" s="68">
        <v>0</v>
      </c>
      <c r="Q17" s="44">
        <v>8685459.05</v>
      </c>
      <c r="R17" s="45">
        <v>556205.96</v>
      </c>
      <c r="S17" s="45">
        <v>12261345.059999999</v>
      </c>
      <c r="T17" s="46">
        <v>21503010.07</v>
      </c>
      <c r="U17" s="68">
        <v>0</v>
      </c>
      <c r="W17" s="38" t="s">
        <v>61</v>
      </c>
      <c r="X17" s="38" t="s">
        <v>67</v>
      </c>
      <c r="Y17" s="76" t="s">
        <v>97</v>
      </c>
      <c r="Z17" s="48">
        <f t="shared" si="2"/>
        <v>0.5002735025561391</v>
      </c>
      <c r="AA17" s="68">
        <v>0</v>
      </c>
      <c r="AB17" s="47">
        <f t="shared" si="3"/>
        <v>0.8488387611475758</v>
      </c>
      <c r="AC17" s="49">
        <f t="shared" si="4"/>
        <v>0.19961246010380784</v>
      </c>
      <c r="AD17" s="50">
        <f t="shared" si="5"/>
        <v>1.015947371111665</v>
      </c>
      <c r="AE17" s="51">
        <f t="shared" si="6"/>
        <v>0.9273334828513149</v>
      </c>
      <c r="AF17" s="68">
        <v>0</v>
      </c>
    </row>
    <row r="18" spans="1:32" ht="14.25">
      <c r="A18" s="38" t="s">
        <v>62</v>
      </c>
      <c r="B18" s="97" t="s">
        <v>62</v>
      </c>
      <c r="C18" s="76" t="s">
        <v>100</v>
      </c>
      <c r="D18" s="23">
        <v>39045919.22</v>
      </c>
      <c r="E18" s="68">
        <v>0</v>
      </c>
      <c r="F18" s="44">
        <v>10908200.14</v>
      </c>
      <c r="G18" s="45">
        <v>1168890.2000000002</v>
      </c>
      <c r="H18" s="45">
        <v>15362603.259999998</v>
      </c>
      <c r="I18" s="46">
        <f t="shared" si="0"/>
        <v>27439693.599999998</v>
      </c>
      <c r="J18" s="68">
        <v>0</v>
      </c>
      <c r="L18" s="38" t="s">
        <v>62</v>
      </c>
      <c r="M18" s="38" t="s">
        <v>62</v>
      </c>
      <c r="N18" s="76" t="s">
        <v>100</v>
      </c>
      <c r="O18" s="23">
        <v>25771466.57</v>
      </c>
      <c r="P18" s="68">
        <v>0</v>
      </c>
      <c r="Q18" s="44">
        <v>6087144.39</v>
      </c>
      <c r="R18" s="45">
        <v>772458.6700000002</v>
      </c>
      <c r="S18" s="45">
        <v>8887102.73</v>
      </c>
      <c r="T18" s="46">
        <v>15746705.79</v>
      </c>
      <c r="U18" s="68">
        <v>0</v>
      </c>
      <c r="W18" s="38" t="s">
        <v>62</v>
      </c>
      <c r="X18" s="38" t="s">
        <v>62</v>
      </c>
      <c r="Y18" s="76" t="s">
        <v>100</v>
      </c>
      <c r="Z18" s="48">
        <f t="shared" si="2"/>
        <v>0.5150833234090177</v>
      </c>
      <c r="AA18" s="68">
        <v>0</v>
      </c>
      <c r="AB18" s="47">
        <f t="shared" si="3"/>
        <v>0.7920061429658318</v>
      </c>
      <c r="AC18" s="49">
        <f t="shared" si="4"/>
        <v>0.5132074315380524</v>
      </c>
      <c r="AD18" s="50">
        <f t="shared" si="5"/>
        <v>0.7286402246865888</v>
      </c>
      <c r="AE18" s="51">
        <f t="shared" si="6"/>
        <v>0.7425672369789034</v>
      </c>
      <c r="AF18" s="68">
        <v>0</v>
      </c>
    </row>
    <row r="19" spans="1:32" ht="14.25">
      <c r="A19" s="38" t="s">
        <v>48</v>
      </c>
      <c r="B19" s="97" t="s">
        <v>78</v>
      </c>
      <c r="C19" s="76" t="s">
        <v>98</v>
      </c>
      <c r="D19" s="23">
        <v>12659495.88</v>
      </c>
      <c r="E19" s="68">
        <v>0</v>
      </c>
      <c r="F19" s="44">
        <v>1163832.5900000003</v>
      </c>
      <c r="G19" s="45">
        <v>383464.32</v>
      </c>
      <c r="H19" s="45">
        <v>1399512.58</v>
      </c>
      <c r="I19" s="46">
        <f t="shared" si="0"/>
        <v>2946809.49</v>
      </c>
      <c r="J19" s="68">
        <v>0</v>
      </c>
      <c r="L19" s="38" t="s">
        <v>48</v>
      </c>
      <c r="M19" s="38" t="s">
        <v>78</v>
      </c>
      <c r="N19" s="76" t="s">
        <v>98</v>
      </c>
      <c r="O19" s="23">
        <v>8065172.449999999</v>
      </c>
      <c r="P19" s="68">
        <v>0</v>
      </c>
      <c r="Q19" s="44">
        <v>658665.97</v>
      </c>
      <c r="R19" s="45">
        <v>108205.32</v>
      </c>
      <c r="S19" s="45">
        <v>1161699.55</v>
      </c>
      <c r="T19" s="46">
        <v>1928570.84</v>
      </c>
      <c r="U19" s="68">
        <v>0</v>
      </c>
      <c r="W19" s="38" t="s">
        <v>48</v>
      </c>
      <c r="X19" s="38" t="s">
        <v>78</v>
      </c>
      <c r="Y19" s="76" t="s">
        <v>98</v>
      </c>
      <c r="Z19" s="48">
        <f t="shared" si="2"/>
        <v>0.5696497450590783</v>
      </c>
      <c r="AA19" s="68">
        <v>0</v>
      </c>
      <c r="AB19" s="47">
        <f t="shared" si="3"/>
        <v>0.766954181646883</v>
      </c>
      <c r="AC19" s="49">
        <f t="shared" si="4"/>
        <v>2.5438582871895763</v>
      </c>
      <c r="AD19" s="50">
        <f t="shared" si="5"/>
        <v>0.2047113042266393</v>
      </c>
      <c r="AE19" s="51">
        <f t="shared" si="6"/>
        <v>0.5279757574266757</v>
      </c>
      <c r="AF19" s="68">
        <v>0</v>
      </c>
    </row>
    <row r="20" spans="1:32" ht="14.25">
      <c r="A20" s="38" t="s">
        <v>63</v>
      </c>
      <c r="B20" s="97" t="s">
        <v>6</v>
      </c>
      <c r="C20" s="76" t="s">
        <v>98</v>
      </c>
      <c r="D20" s="23">
        <v>9679404.02</v>
      </c>
      <c r="E20" s="68">
        <v>0</v>
      </c>
      <c r="F20" s="44">
        <v>1197465.82</v>
      </c>
      <c r="G20" s="45">
        <v>79347.83</v>
      </c>
      <c r="H20" s="45">
        <v>424447.12</v>
      </c>
      <c r="I20" s="46">
        <f t="shared" si="0"/>
        <v>1701260.77</v>
      </c>
      <c r="J20" s="68">
        <v>0</v>
      </c>
      <c r="L20" s="38" t="s">
        <v>63</v>
      </c>
      <c r="M20" s="38" t="s">
        <v>6</v>
      </c>
      <c r="N20" s="76" t="s">
        <v>98</v>
      </c>
      <c r="O20" s="23">
        <v>6285920.19</v>
      </c>
      <c r="P20" s="68">
        <v>0</v>
      </c>
      <c r="Q20" s="44">
        <v>647070.23</v>
      </c>
      <c r="R20" s="45">
        <v>27264.060000000005</v>
      </c>
      <c r="S20" s="45">
        <v>282044.99999999994</v>
      </c>
      <c r="T20" s="46">
        <v>956379.29</v>
      </c>
      <c r="U20" s="68">
        <v>0</v>
      </c>
      <c r="W20" s="38" t="s">
        <v>63</v>
      </c>
      <c r="X20" s="38" t="s">
        <v>6</v>
      </c>
      <c r="Y20" s="76" t="s">
        <v>98</v>
      </c>
      <c r="Z20" s="48">
        <f t="shared" si="2"/>
        <v>0.5398547432082492</v>
      </c>
      <c r="AA20" s="68">
        <v>0</v>
      </c>
      <c r="AB20" s="47">
        <f t="shared" si="3"/>
        <v>0.8505963718961389</v>
      </c>
      <c r="AC20" s="49">
        <f t="shared" si="4"/>
        <v>1.9103453410827291</v>
      </c>
      <c r="AD20" s="50">
        <f t="shared" si="5"/>
        <v>0.5048914889467995</v>
      </c>
      <c r="AE20" s="51">
        <f t="shared" si="6"/>
        <v>0.7788557194708805</v>
      </c>
      <c r="AF20" s="68">
        <v>0</v>
      </c>
    </row>
    <row r="21" spans="1:32" ht="14.25">
      <c r="A21" s="38" t="s">
        <v>64</v>
      </c>
      <c r="B21" s="97" t="s">
        <v>178</v>
      </c>
      <c r="C21" s="76" t="s">
        <v>98</v>
      </c>
      <c r="D21" s="23">
        <v>8829709.940000001</v>
      </c>
      <c r="E21" s="68">
        <v>0</v>
      </c>
      <c r="F21" s="44">
        <v>740826.75</v>
      </c>
      <c r="G21" s="45">
        <v>48004.97</v>
      </c>
      <c r="H21" s="45">
        <v>367996.64</v>
      </c>
      <c r="I21" s="46">
        <f t="shared" si="0"/>
        <v>1156828.3599999999</v>
      </c>
      <c r="J21" s="68">
        <v>0</v>
      </c>
      <c r="L21" s="38" t="s">
        <v>64</v>
      </c>
      <c r="M21" s="38" t="s">
        <v>178</v>
      </c>
      <c r="N21" s="76" t="s">
        <v>98</v>
      </c>
      <c r="O21" s="23">
        <v>5728939.92</v>
      </c>
      <c r="P21" s="68">
        <v>0</v>
      </c>
      <c r="Q21" s="44">
        <v>397154.74000000005</v>
      </c>
      <c r="R21" s="45">
        <v>33279.52</v>
      </c>
      <c r="S21" s="45">
        <v>334820.17999999993</v>
      </c>
      <c r="T21" s="46">
        <v>765254.44</v>
      </c>
      <c r="U21" s="68">
        <v>0</v>
      </c>
      <c r="W21" s="38" t="s">
        <v>64</v>
      </c>
      <c r="X21" s="38" t="s">
        <v>178</v>
      </c>
      <c r="Y21" s="76" t="s">
        <v>98</v>
      </c>
      <c r="Z21" s="48">
        <f t="shared" si="2"/>
        <v>0.5412467338285512</v>
      </c>
      <c r="AA21" s="68">
        <v>0</v>
      </c>
      <c r="AB21" s="47">
        <f t="shared" si="3"/>
        <v>0.8653352846802229</v>
      </c>
      <c r="AC21" s="49">
        <f t="shared" si="4"/>
        <v>0.4424778362187918</v>
      </c>
      <c r="AD21" s="50">
        <f t="shared" si="5"/>
        <v>0.09908739670350841</v>
      </c>
      <c r="AE21" s="51">
        <f t="shared" si="6"/>
        <v>0.5116911441898984</v>
      </c>
      <c r="AF21" s="68">
        <v>0</v>
      </c>
    </row>
    <row r="22" spans="1:32" ht="14.25">
      <c r="A22" s="38" t="s">
        <v>65</v>
      </c>
      <c r="B22" s="97" t="s">
        <v>178</v>
      </c>
      <c r="C22" s="76" t="s">
        <v>98</v>
      </c>
      <c r="D22" s="23">
        <v>82295296.89999999</v>
      </c>
      <c r="E22" s="68">
        <v>0</v>
      </c>
      <c r="F22" s="44">
        <v>28109583.350000005</v>
      </c>
      <c r="G22" s="45">
        <v>1798204.9300000002</v>
      </c>
      <c r="H22" s="45">
        <v>34011275.64</v>
      </c>
      <c r="I22" s="46">
        <f t="shared" si="0"/>
        <v>63919063.92</v>
      </c>
      <c r="J22" s="68">
        <v>0</v>
      </c>
      <c r="L22" s="38" t="s">
        <v>65</v>
      </c>
      <c r="M22" s="38" t="s">
        <v>178</v>
      </c>
      <c r="N22" s="76" t="s">
        <v>98</v>
      </c>
      <c r="O22" s="23">
        <v>53023189.69</v>
      </c>
      <c r="P22" s="68">
        <v>0</v>
      </c>
      <c r="Q22" s="44">
        <v>15433719.820000002</v>
      </c>
      <c r="R22" s="45">
        <v>1162618.9999999998</v>
      </c>
      <c r="S22" s="45">
        <v>22591173.43</v>
      </c>
      <c r="T22" s="46">
        <v>39187512.25</v>
      </c>
      <c r="U22" s="68">
        <v>0</v>
      </c>
      <c r="W22" s="38" t="s">
        <v>65</v>
      </c>
      <c r="X22" s="38" t="s">
        <v>178</v>
      </c>
      <c r="Y22" s="76" t="s">
        <v>98</v>
      </c>
      <c r="Z22" s="48">
        <f t="shared" si="2"/>
        <v>0.5520623595287142</v>
      </c>
      <c r="AA22" s="68">
        <v>0</v>
      </c>
      <c r="AB22" s="47">
        <f t="shared" si="3"/>
        <v>0.8213096828137185</v>
      </c>
      <c r="AC22" s="49">
        <f t="shared" si="4"/>
        <v>0.5466846232514697</v>
      </c>
      <c r="AD22" s="50">
        <f t="shared" si="5"/>
        <v>0.505511687800805</v>
      </c>
      <c r="AE22" s="51">
        <f t="shared" si="6"/>
        <v>0.631107979302769</v>
      </c>
      <c r="AF22" s="68">
        <v>0</v>
      </c>
    </row>
    <row r="23" spans="1:32" ht="14.25">
      <c r="A23" s="38" t="s">
        <v>6</v>
      </c>
      <c r="B23" s="97" t="s">
        <v>6</v>
      </c>
      <c r="C23" s="76" t="s">
        <v>98</v>
      </c>
      <c r="D23" s="23">
        <v>166797262.16</v>
      </c>
      <c r="E23" s="68">
        <v>0</v>
      </c>
      <c r="F23" s="44">
        <v>77230923.33999999</v>
      </c>
      <c r="G23" s="45">
        <v>5840716.529999999</v>
      </c>
      <c r="H23" s="45">
        <v>50048604.89</v>
      </c>
      <c r="I23" s="46">
        <f t="shared" si="0"/>
        <v>133120244.75999999</v>
      </c>
      <c r="J23" s="68">
        <v>0</v>
      </c>
      <c r="L23" s="38" t="s">
        <v>6</v>
      </c>
      <c r="M23" s="38" t="s">
        <v>6</v>
      </c>
      <c r="N23" s="76" t="s">
        <v>98</v>
      </c>
      <c r="O23" s="23">
        <v>110848420.93</v>
      </c>
      <c r="P23" s="68">
        <v>0</v>
      </c>
      <c r="Q23" s="44">
        <v>42750657.81999999</v>
      </c>
      <c r="R23" s="45">
        <v>2356556.7400000007</v>
      </c>
      <c r="S23" s="45">
        <v>29652616.230000008</v>
      </c>
      <c r="T23" s="46">
        <v>74759830.79</v>
      </c>
      <c r="U23" s="68">
        <v>0</v>
      </c>
      <c r="W23" s="38" t="s">
        <v>6</v>
      </c>
      <c r="X23" s="38" t="s">
        <v>6</v>
      </c>
      <c r="Y23" s="76" t="s">
        <v>98</v>
      </c>
      <c r="Z23" s="48">
        <f t="shared" si="2"/>
        <v>0.5047328663827453</v>
      </c>
      <c r="AA23" s="68">
        <v>0</v>
      </c>
      <c r="AB23" s="47">
        <f t="shared" si="3"/>
        <v>0.8065435078257237</v>
      </c>
      <c r="AC23" s="49">
        <f t="shared" si="4"/>
        <v>1.478496032308561</v>
      </c>
      <c r="AD23" s="50">
        <f t="shared" si="5"/>
        <v>0.6878309995245901</v>
      </c>
      <c r="AE23" s="51">
        <f t="shared" si="6"/>
        <v>0.7806386578633933</v>
      </c>
      <c r="AF23" s="68">
        <v>0</v>
      </c>
    </row>
    <row r="24" spans="1:32" ht="14.25">
      <c r="A24" s="38" t="s">
        <v>7</v>
      </c>
      <c r="B24" s="97" t="s">
        <v>10</v>
      </c>
      <c r="C24" s="76" t="s">
        <v>98</v>
      </c>
      <c r="D24" s="23">
        <v>9014224.1</v>
      </c>
      <c r="E24" s="68">
        <v>0</v>
      </c>
      <c r="F24" s="44">
        <v>640753.61</v>
      </c>
      <c r="G24" s="45">
        <v>20997.31</v>
      </c>
      <c r="H24" s="45">
        <v>409237.1000000001</v>
      </c>
      <c r="I24" s="46">
        <f t="shared" si="0"/>
        <v>1070988.02</v>
      </c>
      <c r="J24" s="68">
        <v>0</v>
      </c>
      <c r="L24" s="38" t="s">
        <v>7</v>
      </c>
      <c r="M24" s="38" t="s">
        <v>10</v>
      </c>
      <c r="N24" s="76" t="s">
        <v>98</v>
      </c>
      <c r="O24" s="23">
        <v>5907706.4</v>
      </c>
      <c r="P24" s="68">
        <v>0</v>
      </c>
      <c r="Q24" s="44">
        <v>345420.73</v>
      </c>
      <c r="R24" s="45">
        <v>12645.95</v>
      </c>
      <c r="S24" s="45">
        <v>329323.66000000003</v>
      </c>
      <c r="T24" s="46">
        <v>687390.3400000001</v>
      </c>
      <c r="U24" s="68">
        <v>0</v>
      </c>
      <c r="W24" s="38" t="s">
        <v>7</v>
      </c>
      <c r="X24" s="38" t="s">
        <v>10</v>
      </c>
      <c r="Y24" s="76" t="s">
        <v>98</v>
      </c>
      <c r="Z24" s="48">
        <f t="shared" si="2"/>
        <v>0.5258415854924678</v>
      </c>
      <c r="AA24" s="68">
        <v>0</v>
      </c>
      <c r="AB24" s="47">
        <f t="shared" si="3"/>
        <v>0.8549946611484494</v>
      </c>
      <c r="AC24" s="49">
        <f t="shared" si="4"/>
        <v>0.6603979930333428</v>
      </c>
      <c r="AD24" s="50">
        <f t="shared" si="5"/>
        <v>0.24265927325112346</v>
      </c>
      <c r="AE24" s="51">
        <f t="shared" si="6"/>
        <v>0.5580492737212452</v>
      </c>
      <c r="AF24" s="68">
        <v>0</v>
      </c>
    </row>
    <row r="25" spans="1:32" ht="14.25">
      <c r="A25" s="38" t="s">
        <v>8</v>
      </c>
      <c r="B25" s="97" t="s">
        <v>78</v>
      </c>
      <c r="C25" s="76" t="s">
        <v>97</v>
      </c>
      <c r="D25" s="23">
        <v>30510753.28</v>
      </c>
      <c r="E25" s="68">
        <v>0</v>
      </c>
      <c r="F25" s="44">
        <v>10903140.04</v>
      </c>
      <c r="G25" s="45">
        <v>739685.6800000002</v>
      </c>
      <c r="H25" s="45">
        <v>17544770.09</v>
      </c>
      <c r="I25" s="46">
        <f t="shared" si="0"/>
        <v>29187595.81</v>
      </c>
      <c r="J25" s="68">
        <v>0</v>
      </c>
      <c r="L25" s="38" t="s">
        <v>8</v>
      </c>
      <c r="M25" s="38" t="s">
        <v>78</v>
      </c>
      <c r="N25" s="76" t="s">
        <v>97</v>
      </c>
      <c r="O25" s="23">
        <v>20158900.119999997</v>
      </c>
      <c r="P25" s="68">
        <v>0</v>
      </c>
      <c r="Q25" s="44">
        <v>5730653.739999999</v>
      </c>
      <c r="R25" s="45">
        <v>394308.28</v>
      </c>
      <c r="S25" s="45">
        <v>10217759.270000001</v>
      </c>
      <c r="T25" s="46">
        <v>16342721.290000001</v>
      </c>
      <c r="U25" s="68">
        <v>0</v>
      </c>
      <c r="W25" s="38" t="s">
        <v>8</v>
      </c>
      <c r="X25" s="38" t="s">
        <v>78</v>
      </c>
      <c r="Y25" s="76" t="s">
        <v>97</v>
      </c>
      <c r="Z25" s="48">
        <f t="shared" si="2"/>
        <v>0.513512795756637</v>
      </c>
      <c r="AA25" s="68">
        <v>0</v>
      </c>
      <c r="AB25" s="47">
        <f t="shared" si="3"/>
        <v>0.9025996918808779</v>
      </c>
      <c r="AC25" s="49">
        <f t="shared" si="4"/>
        <v>0.8759070441026502</v>
      </c>
      <c r="AD25" s="50">
        <f t="shared" si="5"/>
        <v>0.7170858723901015</v>
      </c>
      <c r="AE25" s="51">
        <f t="shared" si="6"/>
        <v>0.7859691352540956</v>
      </c>
      <c r="AF25" s="68">
        <v>0</v>
      </c>
    </row>
    <row r="26" spans="1:32" ht="14.25">
      <c r="A26" s="38" t="s">
        <v>9</v>
      </c>
      <c r="B26" s="97" t="s">
        <v>9</v>
      </c>
      <c r="C26" s="76" t="s">
        <v>98</v>
      </c>
      <c r="D26" s="23">
        <v>24557714.400000002</v>
      </c>
      <c r="E26" s="68">
        <v>0</v>
      </c>
      <c r="F26" s="44">
        <v>6744347.160000001</v>
      </c>
      <c r="G26" s="45">
        <v>463112.47</v>
      </c>
      <c r="H26" s="45">
        <v>7933936.81</v>
      </c>
      <c r="I26" s="46">
        <f t="shared" si="0"/>
        <v>15141396.440000001</v>
      </c>
      <c r="J26" s="68">
        <v>0</v>
      </c>
      <c r="L26" s="38" t="s">
        <v>9</v>
      </c>
      <c r="M26" s="38" t="s">
        <v>9</v>
      </c>
      <c r="N26" s="76" t="s">
        <v>98</v>
      </c>
      <c r="O26" s="23">
        <v>15816043.05</v>
      </c>
      <c r="P26" s="68">
        <v>0</v>
      </c>
      <c r="Q26" s="44">
        <v>3663727.35</v>
      </c>
      <c r="R26" s="45">
        <v>231024.21000000005</v>
      </c>
      <c r="S26" s="45">
        <v>5107042.599999998</v>
      </c>
      <c r="T26" s="46">
        <v>9001794.159999998</v>
      </c>
      <c r="U26" s="68">
        <v>0</v>
      </c>
      <c r="W26" s="38" t="s">
        <v>9</v>
      </c>
      <c r="X26" s="38" t="s">
        <v>9</v>
      </c>
      <c r="Y26" s="76" t="s">
        <v>98</v>
      </c>
      <c r="Z26" s="48">
        <f t="shared" si="2"/>
        <v>0.5527091272048605</v>
      </c>
      <c r="AA26" s="68">
        <v>0</v>
      </c>
      <c r="AB26" s="47">
        <f t="shared" si="3"/>
        <v>0.8408430856624745</v>
      </c>
      <c r="AC26" s="49">
        <f t="shared" si="4"/>
        <v>1.0046057943451028</v>
      </c>
      <c r="AD26" s="50">
        <f t="shared" si="5"/>
        <v>0.5535286136050643</v>
      </c>
      <c r="AE26" s="51">
        <f t="shared" si="6"/>
        <v>0.682042065267576</v>
      </c>
      <c r="AF26" s="68">
        <v>0</v>
      </c>
    </row>
    <row r="27" spans="1:32" ht="14.25">
      <c r="A27" s="38" t="s">
        <v>197</v>
      </c>
      <c r="B27" s="97" t="s">
        <v>78</v>
      </c>
      <c r="C27" s="76" t="s">
        <v>98</v>
      </c>
      <c r="D27" s="23">
        <v>8291528.59</v>
      </c>
      <c r="E27" s="68">
        <v>0</v>
      </c>
      <c r="F27" s="44">
        <v>493013.73000000004</v>
      </c>
      <c r="G27" s="45">
        <v>16559.350000000002</v>
      </c>
      <c r="H27" s="45">
        <v>113260.43000000002</v>
      </c>
      <c r="I27" s="46">
        <f t="shared" si="0"/>
        <v>622833.51</v>
      </c>
      <c r="J27" s="68">
        <v>0</v>
      </c>
      <c r="L27" s="38" t="s">
        <v>190</v>
      </c>
      <c r="M27" s="38" t="s">
        <v>78</v>
      </c>
      <c r="N27" s="76" t="s">
        <v>98</v>
      </c>
      <c r="O27" s="23">
        <v>5421414.83</v>
      </c>
      <c r="P27" s="68">
        <v>0</v>
      </c>
      <c r="Q27" s="44">
        <v>209266.37</v>
      </c>
      <c r="R27" s="45">
        <v>3931.4700000000003</v>
      </c>
      <c r="S27" s="45">
        <v>93163.23999999998</v>
      </c>
      <c r="T27" s="46">
        <v>306361.07999999996</v>
      </c>
      <c r="U27" s="68">
        <v>0</v>
      </c>
      <c r="W27" s="38" t="s">
        <v>197</v>
      </c>
      <c r="X27" s="38" t="s">
        <v>78</v>
      </c>
      <c r="Y27" s="76" t="s">
        <v>98</v>
      </c>
      <c r="Z27" s="48">
        <f t="shared" si="2"/>
        <v>0.5294030894145763</v>
      </c>
      <c r="AA27" s="68">
        <v>0</v>
      </c>
      <c r="AB27" s="47">
        <f t="shared" si="3"/>
        <v>1.355914760694707</v>
      </c>
      <c r="AC27" s="49">
        <f t="shared" si="4"/>
        <v>3.2119995828532337</v>
      </c>
      <c r="AD27" s="50">
        <f t="shared" si="5"/>
        <v>0.2157201703161038</v>
      </c>
      <c r="AE27" s="51">
        <f t="shared" si="6"/>
        <v>1.0330046819263075</v>
      </c>
      <c r="AF27" s="68">
        <v>0</v>
      </c>
    </row>
    <row r="28" spans="1:32" ht="14.25">
      <c r="A28" s="38" t="s">
        <v>66</v>
      </c>
      <c r="B28" s="97" t="s">
        <v>71</v>
      </c>
      <c r="C28" s="76" t="s">
        <v>98</v>
      </c>
      <c r="D28" s="23">
        <v>8402987.34</v>
      </c>
      <c r="E28" s="68">
        <v>0</v>
      </c>
      <c r="F28" s="44">
        <v>456367.89999999997</v>
      </c>
      <c r="G28" s="45">
        <v>71804.34999999999</v>
      </c>
      <c r="H28" s="45">
        <v>314146.22</v>
      </c>
      <c r="I28" s="46">
        <f t="shared" si="0"/>
        <v>842318.47</v>
      </c>
      <c r="J28" s="68">
        <v>0</v>
      </c>
      <c r="L28" s="38" t="s">
        <v>66</v>
      </c>
      <c r="M28" s="38" t="s">
        <v>71</v>
      </c>
      <c r="N28" s="76" t="s">
        <v>98</v>
      </c>
      <c r="O28" s="23">
        <v>5493388.79</v>
      </c>
      <c r="P28" s="68">
        <v>0</v>
      </c>
      <c r="Q28" s="44">
        <v>247139.9</v>
      </c>
      <c r="R28" s="45">
        <v>6018.99</v>
      </c>
      <c r="S28" s="45">
        <v>117882.65</v>
      </c>
      <c r="T28" s="46">
        <v>371041.54</v>
      </c>
      <c r="U28" s="68">
        <v>0</v>
      </c>
      <c r="W28" s="38" t="s">
        <v>66</v>
      </c>
      <c r="X28" s="38" t="s">
        <v>71</v>
      </c>
      <c r="Y28" s="76" t="s">
        <v>98</v>
      </c>
      <c r="Z28" s="48">
        <f t="shared" si="2"/>
        <v>0.5296545832140165</v>
      </c>
      <c r="AA28" s="68">
        <v>0</v>
      </c>
      <c r="AB28" s="47">
        <f t="shared" si="3"/>
        <v>0.8465974130441907</v>
      </c>
      <c r="AC28" s="49">
        <f t="shared" si="4"/>
        <v>10.929634373873357</v>
      </c>
      <c r="AD28" s="50">
        <f t="shared" si="5"/>
        <v>1.6649063284546113</v>
      </c>
      <c r="AE28" s="51">
        <f t="shared" si="6"/>
        <v>1.270146005754504</v>
      </c>
      <c r="AF28" s="68">
        <v>0</v>
      </c>
    </row>
    <row r="29" spans="1:32" ht="14.25">
      <c r="A29" s="38" t="s">
        <v>38</v>
      </c>
      <c r="B29" s="97" t="s">
        <v>6</v>
      </c>
      <c r="C29" s="76" t="s">
        <v>101</v>
      </c>
      <c r="D29" s="23">
        <v>9825336.36</v>
      </c>
      <c r="E29" s="68">
        <v>0</v>
      </c>
      <c r="F29" s="44">
        <v>1983931.4200000004</v>
      </c>
      <c r="G29" s="45">
        <v>201307.95999999996</v>
      </c>
      <c r="H29" s="45">
        <v>386485.0400000001</v>
      </c>
      <c r="I29" s="46">
        <f t="shared" si="0"/>
        <v>2571724.4200000004</v>
      </c>
      <c r="J29" s="68">
        <v>0</v>
      </c>
      <c r="L29" s="38" t="s">
        <v>38</v>
      </c>
      <c r="M29" s="38" t="s">
        <v>6</v>
      </c>
      <c r="N29" s="76" t="s">
        <v>101</v>
      </c>
      <c r="O29" s="23">
        <v>6458143.58</v>
      </c>
      <c r="P29" s="68">
        <v>0</v>
      </c>
      <c r="Q29" s="44">
        <v>1106549.6</v>
      </c>
      <c r="R29" s="45">
        <v>43672.26</v>
      </c>
      <c r="S29" s="45">
        <v>173043.34999999995</v>
      </c>
      <c r="T29" s="46">
        <v>1323265.21</v>
      </c>
      <c r="U29" s="68">
        <v>0</v>
      </c>
      <c r="W29" s="38" t="s">
        <v>38</v>
      </c>
      <c r="X29" s="38" t="s">
        <v>6</v>
      </c>
      <c r="Y29" s="76" t="s">
        <v>101</v>
      </c>
      <c r="Z29" s="48">
        <f t="shared" si="2"/>
        <v>0.5213871042489271</v>
      </c>
      <c r="AA29" s="68">
        <v>0</v>
      </c>
      <c r="AB29" s="47">
        <f t="shared" si="3"/>
        <v>0.792898772906339</v>
      </c>
      <c r="AC29" s="49">
        <f t="shared" si="4"/>
        <v>3.609515513966988</v>
      </c>
      <c r="AD29" s="50">
        <f t="shared" si="5"/>
        <v>1.23345791675901</v>
      </c>
      <c r="AE29" s="51">
        <f t="shared" si="6"/>
        <v>0.9434686263685572</v>
      </c>
      <c r="AF29" s="68">
        <v>0</v>
      </c>
    </row>
    <row r="30" spans="1:32" ht="14.25">
      <c r="A30" s="38" t="s">
        <v>67</v>
      </c>
      <c r="B30" s="97" t="s">
        <v>67</v>
      </c>
      <c r="C30" s="76" t="s">
        <v>98</v>
      </c>
      <c r="D30" s="23">
        <v>32049205.169999998</v>
      </c>
      <c r="E30" s="68">
        <v>0</v>
      </c>
      <c r="F30" s="44">
        <v>7159215.4799999995</v>
      </c>
      <c r="G30" s="45">
        <v>798840.11</v>
      </c>
      <c r="H30" s="45">
        <v>6214258.53</v>
      </c>
      <c r="I30" s="46">
        <f t="shared" si="0"/>
        <v>14172314.120000001</v>
      </c>
      <c r="J30" s="68">
        <v>0</v>
      </c>
      <c r="L30" s="38" t="s">
        <v>67</v>
      </c>
      <c r="M30" s="38" t="s">
        <v>67</v>
      </c>
      <c r="N30" s="76" t="s">
        <v>98</v>
      </c>
      <c r="O30" s="23">
        <v>20915210.85</v>
      </c>
      <c r="P30" s="68">
        <v>0</v>
      </c>
      <c r="Q30" s="44">
        <v>3980590.91</v>
      </c>
      <c r="R30" s="45">
        <v>168876.62</v>
      </c>
      <c r="S30" s="45">
        <v>3542876.6100000003</v>
      </c>
      <c r="T30" s="46">
        <v>7692344.140000001</v>
      </c>
      <c r="U30" s="68">
        <v>0</v>
      </c>
      <c r="W30" s="38" t="s">
        <v>67</v>
      </c>
      <c r="X30" s="38" t="s">
        <v>67</v>
      </c>
      <c r="Y30" s="76" t="s">
        <v>98</v>
      </c>
      <c r="Z30" s="48">
        <f t="shared" si="2"/>
        <v>0.5323395685489825</v>
      </c>
      <c r="AA30" s="68">
        <v>0</v>
      </c>
      <c r="AB30" s="47">
        <f t="shared" si="3"/>
        <v>0.7985308316950357</v>
      </c>
      <c r="AC30" s="49">
        <f t="shared" si="4"/>
        <v>3.730317968230297</v>
      </c>
      <c r="AD30" s="50">
        <f t="shared" si="5"/>
        <v>0.7540149471928688</v>
      </c>
      <c r="AE30" s="51">
        <f t="shared" si="6"/>
        <v>0.8423921059777235</v>
      </c>
      <c r="AF30" s="68">
        <v>0</v>
      </c>
    </row>
    <row r="31" spans="1:32" ht="14.25">
      <c r="A31" s="38" t="s">
        <v>10</v>
      </c>
      <c r="B31" s="97" t="s">
        <v>10</v>
      </c>
      <c r="C31" s="76" t="s">
        <v>98</v>
      </c>
      <c r="D31" s="23">
        <v>23631213.76</v>
      </c>
      <c r="E31" s="68">
        <v>0</v>
      </c>
      <c r="F31" s="44">
        <v>7697079.470000001</v>
      </c>
      <c r="G31" s="45">
        <v>249660.97000000003</v>
      </c>
      <c r="H31" s="45">
        <v>5981468.409999999</v>
      </c>
      <c r="I31" s="46">
        <f t="shared" si="0"/>
        <v>13928208.85</v>
      </c>
      <c r="J31" s="68">
        <v>0</v>
      </c>
      <c r="L31" s="38" t="s">
        <v>10</v>
      </c>
      <c r="M31" s="38" t="s">
        <v>10</v>
      </c>
      <c r="N31" s="76" t="s">
        <v>98</v>
      </c>
      <c r="O31" s="23">
        <v>15491926.57</v>
      </c>
      <c r="P31" s="68">
        <v>0</v>
      </c>
      <c r="Q31" s="44">
        <v>4206836.66</v>
      </c>
      <c r="R31" s="45">
        <v>137236.13</v>
      </c>
      <c r="S31" s="45">
        <v>3636989.52</v>
      </c>
      <c r="T31" s="46">
        <v>7981062.3100000005</v>
      </c>
      <c r="U31" s="68">
        <v>0</v>
      </c>
      <c r="W31" s="38" t="s">
        <v>10</v>
      </c>
      <c r="X31" s="38" t="s">
        <v>10</v>
      </c>
      <c r="Y31" s="76" t="s">
        <v>98</v>
      </c>
      <c r="Z31" s="48">
        <f t="shared" si="2"/>
        <v>0.5253889600639903</v>
      </c>
      <c r="AA31" s="68">
        <v>0</v>
      </c>
      <c r="AB31" s="47">
        <f t="shared" si="3"/>
        <v>0.8296596925633906</v>
      </c>
      <c r="AC31" s="49">
        <f t="shared" si="4"/>
        <v>0.8192073034994503</v>
      </c>
      <c r="AD31" s="50">
        <f t="shared" si="5"/>
        <v>0.6446207439167984</v>
      </c>
      <c r="AE31" s="51">
        <f t="shared" si="6"/>
        <v>0.7451572621539899</v>
      </c>
      <c r="AF31" s="68">
        <v>0</v>
      </c>
    </row>
    <row r="32" spans="1:32" ht="14.25">
      <c r="A32" s="38" t="s">
        <v>11</v>
      </c>
      <c r="B32" s="97" t="s">
        <v>82</v>
      </c>
      <c r="C32" s="76" t="s">
        <v>98</v>
      </c>
      <c r="D32" s="23">
        <v>10845076.469999999</v>
      </c>
      <c r="E32" s="68">
        <v>0</v>
      </c>
      <c r="F32" s="44">
        <v>1090051.87</v>
      </c>
      <c r="G32" s="45">
        <v>42210.06000000001</v>
      </c>
      <c r="H32" s="45">
        <v>1130557.99</v>
      </c>
      <c r="I32" s="46">
        <f t="shared" si="0"/>
        <v>2262819.92</v>
      </c>
      <c r="J32" s="68">
        <v>0</v>
      </c>
      <c r="L32" s="38" t="s">
        <v>11</v>
      </c>
      <c r="M32" s="38" t="s">
        <v>82</v>
      </c>
      <c r="N32" s="76" t="s">
        <v>98</v>
      </c>
      <c r="O32" s="23">
        <v>7090369.350000001</v>
      </c>
      <c r="P32" s="68">
        <v>0</v>
      </c>
      <c r="Q32" s="44">
        <v>580952.84</v>
      </c>
      <c r="R32" s="45">
        <v>14258.4</v>
      </c>
      <c r="S32" s="45">
        <v>715378.2000000001</v>
      </c>
      <c r="T32" s="46">
        <v>1310589.44</v>
      </c>
      <c r="U32" s="68">
        <v>0</v>
      </c>
      <c r="W32" s="38" t="s">
        <v>11</v>
      </c>
      <c r="X32" s="38" t="s">
        <v>82</v>
      </c>
      <c r="Y32" s="76" t="s">
        <v>98</v>
      </c>
      <c r="Z32" s="48">
        <f t="shared" si="2"/>
        <v>0.529550286403627</v>
      </c>
      <c r="AA32" s="68">
        <v>0</v>
      </c>
      <c r="AB32" s="47">
        <f t="shared" si="3"/>
        <v>0.8763173100246833</v>
      </c>
      <c r="AC32" s="49">
        <f t="shared" si="4"/>
        <v>1.9603644167648553</v>
      </c>
      <c r="AD32" s="50">
        <f t="shared" si="5"/>
        <v>0.580364050791595</v>
      </c>
      <c r="AE32" s="51">
        <f t="shared" si="6"/>
        <v>0.7265665745025383</v>
      </c>
      <c r="AF32" s="68">
        <v>0</v>
      </c>
    </row>
    <row r="33" spans="1:32" ht="14.25">
      <c r="A33" s="38" t="s">
        <v>12</v>
      </c>
      <c r="B33" s="97" t="s">
        <v>13</v>
      </c>
      <c r="C33" s="76" t="s">
        <v>98</v>
      </c>
      <c r="D33" s="23">
        <v>12493022.280000001</v>
      </c>
      <c r="E33" s="68">
        <v>0</v>
      </c>
      <c r="F33" s="44">
        <v>1554665.6300000001</v>
      </c>
      <c r="G33" s="45">
        <v>75818.72</v>
      </c>
      <c r="H33" s="45">
        <v>2698467.409999999</v>
      </c>
      <c r="I33" s="46">
        <f t="shared" si="0"/>
        <v>4328951.76</v>
      </c>
      <c r="J33" s="68">
        <v>0</v>
      </c>
      <c r="L33" s="38" t="s">
        <v>12</v>
      </c>
      <c r="M33" s="38" t="s">
        <v>13</v>
      </c>
      <c r="N33" s="76" t="s">
        <v>98</v>
      </c>
      <c r="O33" s="23">
        <v>8190192.15</v>
      </c>
      <c r="P33" s="68">
        <v>0</v>
      </c>
      <c r="Q33" s="44">
        <v>953859.3499999999</v>
      </c>
      <c r="R33" s="45">
        <v>69676.15000000001</v>
      </c>
      <c r="S33" s="45">
        <v>1776013.3199999998</v>
      </c>
      <c r="T33" s="46">
        <v>2799548.82</v>
      </c>
      <c r="U33" s="68">
        <v>0</v>
      </c>
      <c r="W33" s="38" t="s">
        <v>12</v>
      </c>
      <c r="X33" s="38" t="s">
        <v>13</v>
      </c>
      <c r="Y33" s="76" t="s">
        <v>98</v>
      </c>
      <c r="Z33" s="48">
        <f t="shared" si="2"/>
        <v>0.5253637584070601</v>
      </c>
      <c r="AA33" s="68">
        <v>0</v>
      </c>
      <c r="AB33" s="47">
        <f t="shared" si="3"/>
        <v>0.6298688375807191</v>
      </c>
      <c r="AC33" s="49">
        <f t="shared" si="4"/>
        <v>0.08815886067183665</v>
      </c>
      <c r="AD33" s="50">
        <f t="shared" si="5"/>
        <v>0.5193959299809754</v>
      </c>
      <c r="AE33" s="51">
        <f t="shared" si="6"/>
        <v>0.5463033646971729</v>
      </c>
      <c r="AF33" s="68">
        <v>0</v>
      </c>
    </row>
    <row r="34" spans="1:32" ht="14.25">
      <c r="A34" s="38" t="s">
        <v>68</v>
      </c>
      <c r="B34" s="97" t="s">
        <v>9</v>
      </c>
      <c r="C34" s="76" t="s">
        <v>97</v>
      </c>
      <c r="D34" s="23">
        <v>17644594.330000002</v>
      </c>
      <c r="E34" s="68">
        <v>0</v>
      </c>
      <c r="F34" s="44">
        <v>3941549.16</v>
      </c>
      <c r="G34" s="45">
        <v>225978.86999999997</v>
      </c>
      <c r="H34" s="45">
        <v>5780974.499999999</v>
      </c>
      <c r="I34" s="46">
        <f t="shared" si="0"/>
        <v>9948502.53</v>
      </c>
      <c r="J34" s="68">
        <v>0</v>
      </c>
      <c r="L34" s="38" t="s">
        <v>68</v>
      </c>
      <c r="M34" s="38" t="s">
        <v>9</v>
      </c>
      <c r="N34" s="76" t="s">
        <v>97</v>
      </c>
      <c r="O34" s="23">
        <v>11579160.62</v>
      </c>
      <c r="P34" s="68">
        <v>0</v>
      </c>
      <c r="Q34" s="44">
        <v>2089949.4399999997</v>
      </c>
      <c r="R34" s="45">
        <v>104341.87000000001</v>
      </c>
      <c r="S34" s="45">
        <v>3301115.5700000003</v>
      </c>
      <c r="T34" s="46">
        <v>5495406.88</v>
      </c>
      <c r="U34" s="68">
        <v>0</v>
      </c>
      <c r="W34" s="38" t="s">
        <v>68</v>
      </c>
      <c r="X34" s="38" t="s">
        <v>9</v>
      </c>
      <c r="Y34" s="76" t="s">
        <v>97</v>
      </c>
      <c r="Z34" s="48">
        <f t="shared" si="2"/>
        <v>0.523823263969889</v>
      </c>
      <c r="AA34" s="68">
        <v>0</v>
      </c>
      <c r="AB34" s="47">
        <f t="shared" si="3"/>
        <v>0.8859543128469178</v>
      </c>
      <c r="AC34" s="49">
        <f t="shared" si="4"/>
        <v>1.1657544569596072</v>
      </c>
      <c r="AD34" s="50">
        <f t="shared" si="5"/>
        <v>0.7512184524942271</v>
      </c>
      <c r="AE34" s="51">
        <f t="shared" si="6"/>
        <v>0.8103304718357813</v>
      </c>
      <c r="AF34" s="68">
        <v>0</v>
      </c>
    </row>
    <row r="35" spans="1:32" ht="14.25">
      <c r="A35" s="38" t="s">
        <v>40</v>
      </c>
      <c r="B35" s="97" t="s">
        <v>71</v>
      </c>
      <c r="C35" s="76" t="s">
        <v>98</v>
      </c>
      <c r="D35" s="23">
        <v>8684134.82</v>
      </c>
      <c r="E35" s="68">
        <v>0</v>
      </c>
      <c r="F35" s="44">
        <v>511841.33999999997</v>
      </c>
      <c r="G35" s="45">
        <v>38068.09</v>
      </c>
      <c r="H35" s="45">
        <v>193741.96999999997</v>
      </c>
      <c r="I35" s="46">
        <f t="shared" si="0"/>
        <v>743651.3999999999</v>
      </c>
      <c r="J35" s="68">
        <v>0</v>
      </c>
      <c r="L35" s="38" t="s">
        <v>40</v>
      </c>
      <c r="M35" s="38" t="s">
        <v>71</v>
      </c>
      <c r="N35" s="76" t="s">
        <v>98</v>
      </c>
      <c r="O35" s="23">
        <v>5631027.29</v>
      </c>
      <c r="P35" s="68">
        <v>0</v>
      </c>
      <c r="Q35" s="44">
        <v>274661.97000000003</v>
      </c>
      <c r="R35" s="45">
        <v>7947.489999999999</v>
      </c>
      <c r="S35" s="45">
        <v>161829.97999999998</v>
      </c>
      <c r="T35" s="46">
        <v>444439.44</v>
      </c>
      <c r="U35" s="68">
        <v>0</v>
      </c>
      <c r="W35" s="38" t="s">
        <v>40</v>
      </c>
      <c r="X35" s="38" t="s">
        <v>71</v>
      </c>
      <c r="Y35" s="76" t="s">
        <v>98</v>
      </c>
      <c r="Z35" s="48">
        <f t="shared" si="2"/>
        <v>0.542193701568795</v>
      </c>
      <c r="AA35" s="68">
        <v>0</v>
      </c>
      <c r="AB35" s="47">
        <f t="shared" si="3"/>
        <v>0.8635318897625321</v>
      </c>
      <c r="AC35" s="49">
        <f t="shared" si="4"/>
        <v>3.7899512927981034</v>
      </c>
      <c r="AD35" s="50">
        <f t="shared" si="5"/>
        <v>0.1971945494895322</v>
      </c>
      <c r="AE35" s="51">
        <f t="shared" si="6"/>
        <v>0.6732344906203642</v>
      </c>
      <c r="AF35" s="68">
        <v>0</v>
      </c>
    </row>
    <row r="36" spans="1:32" ht="14.25">
      <c r="A36" s="38" t="s">
        <v>69</v>
      </c>
      <c r="B36" s="97" t="s">
        <v>180</v>
      </c>
      <c r="C36" s="77" t="s">
        <v>98</v>
      </c>
      <c r="D36" s="24">
        <v>14074342.880000003</v>
      </c>
      <c r="E36" s="68">
        <v>0</v>
      </c>
      <c r="F36" s="44">
        <v>2311682.61</v>
      </c>
      <c r="G36" s="45">
        <v>99116.72</v>
      </c>
      <c r="H36" s="45">
        <v>3787980.0700000003</v>
      </c>
      <c r="I36" s="46">
        <f t="shared" si="0"/>
        <v>6198779.4</v>
      </c>
      <c r="J36" s="68">
        <v>0</v>
      </c>
      <c r="L36" s="38" t="s">
        <v>69</v>
      </c>
      <c r="M36" s="38" t="s">
        <v>180</v>
      </c>
      <c r="N36" s="77" t="s">
        <v>98</v>
      </c>
      <c r="O36" s="24">
        <v>9310695.78</v>
      </c>
      <c r="P36" s="68">
        <v>0</v>
      </c>
      <c r="Q36" s="44">
        <v>1174954.17</v>
      </c>
      <c r="R36" s="45">
        <v>100543.75</v>
      </c>
      <c r="S36" s="45">
        <v>2336291.9000000004</v>
      </c>
      <c r="T36" s="46">
        <v>3611789.8200000003</v>
      </c>
      <c r="U36" s="68">
        <v>0</v>
      </c>
      <c r="W36" s="38" t="s">
        <v>69</v>
      </c>
      <c r="X36" s="38" t="s">
        <v>180</v>
      </c>
      <c r="Y36" s="77" t="s">
        <v>98</v>
      </c>
      <c r="Z36" s="48">
        <f t="shared" si="2"/>
        <v>0.5116316989147727</v>
      </c>
      <c r="AA36" s="68">
        <v>0</v>
      </c>
      <c r="AB36" s="47">
        <f t="shared" si="3"/>
        <v>0.9674661948729455</v>
      </c>
      <c r="AC36" s="49">
        <f t="shared" si="4"/>
        <v>-0.014193124883446262</v>
      </c>
      <c r="AD36" s="50">
        <f t="shared" si="5"/>
        <v>0.6213642096691769</v>
      </c>
      <c r="AE36" s="51">
        <f t="shared" si="6"/>
        <v>0.7162624928158194</v>
      </c>
      <c r="AF36" s="68">
        <v>0</v>
      </c>
    </row>
    <row r="37" spans="1:32" ht="14.25">
      <c r="A37" s="38" t="s">
        <v>70</v>
      </c>
      <c r="B37" s="97" t="s">
        <v>180</v>
      </c>
      <c r="C37" s="76" t="s">
        <v>97</v>
      </c>
      <c r="D37" s="23">
        <v>9802473.020000001</v>
      </c>
      <c r="E37" s="68">
        <v>0</v>
      </c>
      <c r="F37" s="44">
        <v>728237.96</v>
      </c>
      <c r="G37" s="45">
        <v>63698.74999999999</v>
      </c>
      <c r="H37" s="45">
        <v>1189805.2499999998</v>
      </c>
      <c r="I37" s="46">
        <f t="shared" si="0"/>
        <v>1981741.9599999997</v>
      </c>
      <c r="J37" s="68">
        <v>0</v>
      </c>
      <c r="L37" s="38" t="s">
        <v>70</v>
      </c>
      <c r="M37" s="38" t="s">
        <v>180</v>
      </c>
      <c r="N37" s="76" t="s">
        <v>97</v>
      </c>
      <c r="O37" s="23">
        <v>6321206.11</v>
      </c>
      <c r="P37" s="68">
        <v>0</v>
      </c>
      <c r="Q37" s="44">
        <v>423965.00000000006</v>
      </c>
      <c r="R37" s="45">
        <v>27845.64</v>
      </c>
      <c r="S37" s="45">
        <v>821095.6600000001</v>
      </c>
      <c r="T37" s="46">
        <v>1272906.3000000003</v>
      </c>
      <c r="U37" s="68">
        <v>0</v>
      </c>
      <c r="W37" s="38" t="s">
        <v>70</v>
      </c>
      <c r="X37" s="38" t="s">
        <v>180</v>
      </c>
      <c r="Y37" s="76" t="s">
        <v>97</v>
      </c>
      <c r="Z37" s="48">
        <f t="shared" si="2"/>
        <v>0.550728270747685</v>
      </c>
      <c r="AA37" s="68">
        <v>0</v>
      </c>
      <c r="AB37" s="47">
        <f t="shared" si="3"/>
        <v>0.7176841484556504</v>
      </c>
      <c r="AC37" s="49">
        <f t="shared" si="4"/>
        <v>1.2875663838216682</v>
      </c>
      <c r="AD37" s="50">
        <f t="shared" si="5"/>
        <v>0.4490458395554051</v>
      </c>
      <c r="AE37" s="51">
        <f t="shared" si="6"/>
        <v>0.5568639734126537</v>
      </c>
      <c r="AF37" s="68">
        <v>0</v>
      </c>
    </row>
    <row r="38" spans="1:32" ht="14.25">
      <c r="A38" s="38" t="s">
        <v>13</v>
      </c>
      <c r="B38" s="97" t="s">
        <v>13</v>
      </c>
      <c r="C38" s="76" t="s">
        <v>97</v>
      </c>
      <c r="D38" s="23">
        <v>45255098.809999995</v>
      </c>
      <c r="E38" s="68">
        <v>0</v>
      </c>
      <c r="F38" s="44">
        <v>18325065.49</v>
      </c>
      <c r="G38" s="45">
        <v>981583.1799999999</v>
      </c>
      <c r="H38" s="45">
        <v>20103171.11</v>
      </c>
      <c r="I38" s="46">
        <f t="shared" si="0"/>
        <v>39409819.78</v>
      </c>
      <c r="J38" s="68">
        <v>0</v>
      </c>
      <c r="L38" s="38" t="s">
        <v>13</v>
      </c>
      <c r="M38" s="38" t="s">
        <v>13</v>
      </c>
      <c r="N38" s="76" t="s">
        <v>97</v>
      </c>
      <c r="O38" s="23">
        <v>29169081.259999998</v>
      </c>
      <c r="P38" s="68">
        <v>0</v>
      </c>
      <c r="Q38" s="44">
        <v>10263037.479999999</v>
      </c>
      <c r="R38" s="45">
        <v>578223.88</v>
      </c>
      <c r="S38" s="45">
        <v>12916605.94</v>
      </c>
      <c r="T38" s="46">
        <v>23757867.299999997</v>
      </c>
      <c r="U38" s="68">
        <v>0</v>
      </c>
      <c r="W38" s="38" t="s">
        <v>13</v>
      </c>
      <c r="X38" s="38" t="s">
        <v>13</v>
      </c>
      <c r="Y38" s="76" t="s">
        <v>97</v>
      </c>
      <c r="Z38" s="48">
        <f t="shared" si="2"/>
        <v>0.5514749472777876</v>
      </c>
      <c r="AA38" s="68">
        <v>0</v>
      </c>
      <c r="AB38" s="47">
        <f t="shared" si="3"/>
        <v>0.7855401508287194</v>
      </c>
      <c r="AC38" s="49">
        <f t="shared" si="4"/>
        <v>0.697583261348528</v>
      </c>
      <c r="AD38" s="50">
        <f t="shared" si="5"/>
        <v>0.5563818547521626</v>
      </c>
      <c r="AE38" s="51">
        <f t="shared" si="6"/>
        <v>0.6588113437269685</v>
      </c>
      <c r="AF38" s="68">
        <v>0</v>
      </c>
    </row>
    <row r="39" spans="1:32" ht="14.25">
      <c r="A39" s="38" t="s">
        <v>71</v>
      </c>
      <c r="B39" s="97" t="s">
        <v>71</v>
      </c>
      <c r="C39" s="76" t="s">
        <v>98</v>
      </c>
      <c r="D39" s="23">
        <v>93599426.16000001</v>
      </c>
      <c r="E39" s="68">
        <v>0</v>
      </c>
      <c r="F39" s="44">
        <v>29437692.159999996</v>
      </c>
      <c r="G39" s="45">
        <v>2510072.06</v>
      </c>
      <c r="H39" s="45">
        <v>36075792.16000001</v>
      </c>
      <c r="I39" s="46">
        <f t="shared" si="0"/>
        <v>68023556.38000001</v>
      </c>
      <c r="J39" s="68">
        <v>0</v>
      </c>
      <c r="L39" s="38" t="s">
        <v>71</v>
      </c>
      <c r="M39" s="38" t="s">
        <v>71</v>
      </c>
      <c r="N39" s="76" t="s">
        <v>98</v>
      </c>
      <c r="O39" s="23">
        <v>61938028.699999996</v>
      </c>
      <c r="P39" s="68">
        <v>0</v>
      </c>
      <c r="Q39" s="44">
        <v>16220079.67</v>
      </c>
      <c r="R39" s="45">
        <v>1278994.6099999999</v>
      </c>
      <c r="S39" s="45">
        <v>22963543.989999995</v>
      </c>
      <c r="T39" s="46">
        <v>40462618.269999996</v>
      </c>
      <c r="U39" s="68">
        <v>0</v>
      </c>
      <c r="W39" s="38" t="s">
        <v>71</v>
      </c>
      <c r="X39" s="38" t="s">
        <v>71</v>
      </c>
      <c r="Y39" s="76" t="s">
        <v>98</v>
      </c>
      <c r="Z39" s="48">
        <f t="shared" si="2"/>
        <v>0.511178642984484</v>
      </c>
      <c r="AA39" s="68">
        <v>0</v>
      </c>
      <c r="AB39" s="47">
        <f t="shared" si="3"/>
        <v>0.8148919585423957</v>
      </c>
      <c r="AC39" s="49">
        <f t="shared" si="4"/>
        <v>0.962535291685084</v>
      </c>
      <c r="AD39" s="50">
        <f t="shared" si="5"/>
        <v>0.5710028110517282</v>
      </c>
      <c r="AE39" s="51">
        <f t="shared" si="6"/>
        <v>0.6811456917120557</v>
      </c>
      <c r="AF39" s="68">
        <v>0</v>
      </c>
    </row>
    <row r="40" spans="1:32" ht="14.25">
      <c r="A40" s="38" t="s">
        <v>14</v>
      </c>
      <c r="B40" s="97" t="s">
        <v>78</v>
      </c>
      <c r="C40" s="76" t="s">
        <v>97</v>
      </c>
      <c r="D40" s="23">
        <v>12361022.29</v>
      </c>
      <c r="E40" s="68">
        <v>0</v>
      </c>
      <c r="F40" s="44">
        <v>1835616.84</v>
      </c>
      <c r="G40" s="45">
        <v>99326.08</v>
      </c>
      <c r="H40" s="45">
        <v>2519834.5</v>
      </c>
      <c r="I40" s="46">
        <f t="shared" si="0"/>
        <v>4454777.42</v>
      </c>
      <c r="J40" s="68">
        <v>0</v>
      </c>
      <c r="L40" s="38" t="s">
        <v>14</v>
      </c>
      <c r="M40" s="38" t="s">
        <v>78</v>
      </c>
      <c r="N40" s="76" t="s">
        <v>97</v>
      </c>
      <c r="O40" s="23">
        <v>8138548.49</v>
      </c>
      <c r="P40" s="68">
        <v>0</v>
      </c>
      <c r="Q40" s="44">
        <v>1030680.4799999997</v>
      </c>
      <c r="R40" s="45">
        <v>37745.24</v>
      </c>
      <c r="S40" s="45">
        <v>1644898.3699999999</v>
      </c>
      <c r="T40" s="46">
        <v>2713324.09</v>
      </c>
      <c r="U40" s="68">
        <v>0</v>
      </c>
      <c r="W40" s="38" t="s">
        <v>14</v>
      </c>
      <c r="X40" s="38" t="s">
        <v>78</v>
      </c>
      <c r="Y40" s="76" t="s">
        <v>97</v>
      </c>
      <c r="Z40" s="48">
        <f t="shared" si="2"/>
        <v>0.5188239408032327</v>
      </c>
      <c r="AA40" s="68">
        <v>0</v>
      </c>
      <c r="AB40" s="47">
        <f t="shared" si="3"/>
        <v>0.7809756521245077</v>
      </c>
      <c r="AC40" s="49">
        <f t="shared" si="4"/>
        <v>1.6314862483322403</v>
      </c>
      <c r="AD40" s="50">
        <f t="shared" si="5"/>
        <v>0.5319089288172862</v>
      </c>
      <c r="AE40" s="51">
        <f t="shared" si="6"/>
        <v>0.6418154530150506</v>
      </c>
      <c r="AF40" s="68">
        <v>0</v>
      </c>
    </row>
    <row r="41" spans="1:32" ht="14.25">
      <c r="A41" s="38" t="s">
        <v>72</v>
      </c>
      <c r="B41" s="97" t="s">
        <v>77</v>
      </c>
      <c r="C41" s="76" t="s">
        <v>98</v>
      </c>
      <c r="D41" s="23">
        <v>9564730.16</v>
      </c>
      <c r="E41" s="68">
        <v>0</v>
      </c>
      <c r="F41" s="44">
        <v>564440.46</v>
      </c>
      <c r="G41" s="45">
        <v>58629.00000000001</v>
      </c>
      <c r="H41" s="45">
        <v>891861.91</v>
      </c>
      <c r="I41" s="46">
        <f t="shared" si="0"/>
        <v>1514931.37</v>
      </c>
      <c r="J41" s="68">
        <v>0</v>
      </c>
      <c r="L41" s="38" t="s">
        <v>72</v>
      </c>
      <c r="M41" s="38" t="s">
        <v>77</v>
      </c>
      <c r="N41" s="76" t="s">
        <v>98</v>
      </c>
      <c r="O41" s="23">
        <v>6256476.3</v>
      </c>
      <c r="P41" s="68">
        <v>0</v>
      </c>
      <c r="Q41" s="44">
        <v>272489.39999999997</v>
      </c>
      <c r="R41" s="45">
        <v>52253.50000000001</v>
      </c>
      <c r="S41" s="45">
        <v>591087.98</v>
      </c>
      <c r="T41" s="46">
        <v>915830.8799999999</v>
      </c>
      <c r="U41" s="68">
        <v>0</v>
      </c>
      <c r="W41" s="38" t="s">
        <v>72</v>
      </c>
      <c r="X41" s="38" t="s">
        <v>77</v>
      </c>
      <c r="Y41" s="76" t="s">
        <v>98</v>
      </c>
      <c r="Z41" s="48">
        <f t="shared" si="2"/>
        <v>0.528772699099012</v>
      </c>
      <c r="AA41" s="68">
        <v>0</v>
      </c>
      <c r="AB41" s="47">
        <f t="shared" si="3"/>
        <v>1.0714217140189675</v>
      </c>
      <c r="AC41" s="49">
        <f t="shared" si="4"/>
        <v>0.1220109657726276</v>
      </c>
      <c r="AD41" s="50">
        <f t="shared" si="5"/>
        <v>0.5088479890929267</v>
      </c>
      <c r="AE41" s="51">
        <f t="shared" si="6"/>
        <v>0.6541606131472661</v>
      </c>
      <c r="AF41" s="68">
        <v>0</v>
      </c>
    </row>
    <row r="42" spans="1:32" ht="14.25">
      <c r="A42" s="38" t="s">
        <v>37</v>
      </c>
      <c r="B42" s="97" t="s">
        <v>178</v>
      </c>
      <c r="C42" s="76" t="s">
        <v>98</v>
      </c>
      <c r="D42" s="23">
        <v>9096746.41</v>
      </c>
      <c r="E42" s="68">
        <v>0</v>
      </c>
      <c r="F42" s="44">
        <v>641608.41</v>
      </c>
      <c r="G42" s="45">
        <v>65847.52</v>
      </c>
      <c r="H42" s="45">
        <v>858208.01</v>
      </c>
      <c r="I42" s="46">
        <f t="shared" si="0"/>
        <v>1565663.94</v>
      </c>
      <c r="J42" s="68">
        <v>0</v>
      </c>
      <c r="L42" s="38" t="s">
        <v>37</v>
      </c>
      <c r="M42" s="38" t="s">
        <v>178</v>
      </c>
      <c r="N42" s="76" t="s">
        <v>98</v>
      </c>
      <c r="O42" s="23">
        <v>5924765.16</v>
      </c>
      <c r="P42" s="68">
        <v>0</v>
      </c>
      <c r="Q42" s="44">
        <v>371282.99999999994</v>
      </c>
      <c r="R42" s="45">
        <v>71035.36000000002</v>
      </c>
      <c r="S42" s="45">
        <v>474762.64999999997</v>
      </c>
      <c r="T42" s="46">
        <v>917081.01</v>
      </c>
      <c r="U42" s="68">
        <v>0</v>
      </c>
      <c r="W42" s="38" t="s">
        <v>37</v>
      </c>
      <c r="X42" s="38" t="s">
        <v>178</v>
      </c>
      <c r="Y42" s="76" t="s">
        <v>98</v>
      </c>
      <c r="Z42" s="48">
        <f t="shared" si="2"/>
        <v>0.5353767051249674</v>
      </c>
      <c r="AA42" s="68">
        <v>0</v>
      </c>
      <c r="AB42" s="47">
        <f t="shared" si="3"/>
        <v>0.7280845339000173</v>
      </c>
      <c r="AC42" s="49">
        <f t="shared" si="4"/>
        <v>-0.07303179712188423</v>
      </c>
      <c r="AD42" s="50">
        <f t="shared" si="5"/>
        <v>0.8076569629055699</v>
      </c>
      <c r="AE42" s="51">
        <f t="shared" si="6"/>
        <v>0.7072253409761478</v>
      </c>
      <c r="AF42" s="68">
        <v>0</v>
      </c>
    </row>
    <row r="43" spans="1:32" ht="14.25">
      <c r="A43" s="38" t="s">
        <v>15</v>
      </c>
      <c r="B43" s="97" t="s">
        <v>179</v>
      </c>
      <c r="C43" s="76" t="s">
        <v>98</v>
      </c>
      <c r="D43" s="23">
        <v>12759522.920000002</v>
      </c>
      <c r="E43" s="68">
        <v>0</v>
      </c>
      <c r="F43" s="44">
        <v>2001786.8800000001</v>
      </c>
      <c r="G43" s="45">
        <v>56220.69</v>
      </c>
      <c r="H43" s="45">
        <v>998521.42</v>
      </c>
      <c r="I43" s="46">
        <f t="shared" si="0"/>
        <v>3056528.99</v>
      </c>
      <c r="J43" s="68">
        <v>0</v>
      </c>
      <c r="L43" s="38" t="s">
        <v>15</v>
      </c>
      <c r="M43" s="38" t="s">
        <v>179</v>
      </c>
      <c r="N43" s="76" t="s">
        <v>98</v>
      </c>
      <c r="O43" s="23">
        <v>8136445.36</v>
      </c>
      <c r="P43" s="68">
        <v>0</v>
      </c>
      <c r="Q43" s="44">
        <v>1084161.41</v>
      </c>
      <c r="R43" s="45">
        <v>27745.940000000006</v>
      </c>
      <c r="S43" s="45">
        <v>596477.02</v>
      </c>
      <c r="T43" s="46">
        <v>1708384.3699999999</v>
      </c>
      <c r="U43" s="68">
        <v>0</v>
      </c>
      <c r="W43" s="38" t="s">
        <v>15</v>
      </c>
      <c r="X43" s="38" t="s">
        <v>179</v>
      </c>
      <c r="Y43" s="76" t="s">
        <v>98</v>
      </c>
      <c r="Z43" s="48">
        <f t="shared" si="2"/>
        <v>0.5681937695701555</v>
      </c>
      <c r="AA43" s="68">
        <v>0</v>
      </c>
      <c r="AB43" s="47">
        <f t="shared" si="3"/>
        <v>0.8463919316220638</v>
      </c>
      <c r="AC43" s="49">
        <f t="shared" si="4"/>
        <v>1.02626726649016</v>
      </c>
      <c r="AD43" s="50">
        <f t="shared" si="5"/>
        <v>0.6740316668025199</v>
      </c>
      <c r="AE43" s="51">
        <f t="shared" si="6"/>
        <v>0.7891342508594834</v>
      </c>
      <c r="AF43" s="68">
        <v>0</v>
      </c>
    </row>
    <row r="44" spans="1:32" ht="14.25">
      <c r="A44" s="38" t="s">
        <v>16</v>
      </c>
      <c r="B44" s="97" t="s">
        <v>6</v>
      </c>
      <c r="C44" s="76" t="s">
        <v>98</v>
      </c>
      <c r="D44" s="23">
        <v>9918933.120000001</v>
      </c>
      <c r="E44" s="68">
        <v>0</v>
      </c>
      <c r="F44" s="44">
        <v>949566.15</v>
      </c>
      <c r="G44" s="45">
        <v>33535.31</v>
      </c>
      <c r="H44" s="45">
        <v>691602.15</v>
      </c>
      <c r="I44" s="46">
        <f t="shared" si="0"/>
        <v>1674703.6099999999</v>
      </c>
      <c r="J44" s="68">
        <v>0</v>
      </c>
      <c r="L44" s="38" t="s">
        <v>16</v>
      </c>
      <c r="M44" s="38" t="s">
        <v>6</v>
      </c>
      <c r="N44" s="76" t="s">
        <v>98</v>
      </c>
      <c r="O44" s="23">
        <v>6474267.61</v>
      </c>
      <c r="P44" s="68">
        <v>0</v>
      </c>
      <c r="Q44" s="44">
        <v>538868.2100000001</v>
      </c>
      <c r="R44" s="45">
        <v>9159.11</v>
      </c>
      <c r="S44" s="45">
        <v>447183.39</v>
      </c>
      <c r="T44" s="46">
        <v>995210.7100000001</v>
      </c>
      <c r="U44" s="68">
        <v>0</v>
      </c>
      <c r="W44" s="38" t="s">
        <v>16</v>
      </c>
      <c r="X44" s="38" t="s">
        <v>6</v>
      </c>
      <c r="Y44" s="76" t="s">
        <v>98</v>
      </c>
      <c r="Z44" s="48">
        <f t="shared" si="2"/>
        <v>0.5320548543096137</v>
      </c>
      <c r="AA44" s="68">
        <v>0</v>
      </c>
      <c r="AB44" s="47">
        <f t="shared" si="3"/>
        <v>0.7621491347578286</v>
      </c>
      <c r="AC44" s="49">
        <f t="shared" si="4"/>
        <v>2.6614157925824666</v>
      </c>
      <c r="AD44" s="50">
        <f t="shared" si="5"/>
        <v>0.5465738787838252</v>
      </c>
      <c r="AE44" s="51">
        <f t="shared" si="6"/>
        <v>0.6827628492864588</v>
      </c>
      <c r="AF44" s="68">
        <v>0</v>
      </c>
    </row>
    <row r="45" spans="1:32" ht="14.25">
      <c r="A45" s="38" t="s">
        <v>17</v>
      </c>
      <c r="B45" s="97" t="s">
        <v>17</v>
      </c>
      <c r="C45" s="76" t="s">
        <v>97</v>
      </c>
      <c r="D45" s="23">
        <v>29820745.189999998</v>
      </c>
      <c r="E45" s="68">
        <v>0</v>
      </c>
      <c r="F45" s="44">
        <v>11843689.600000003</v>
      </c>
      <c r="G45" s="45">
        <v>1130297.7099999997</v>
      </c>
      <c r="H45" s="45">
        <v>6673023.299999999</v>
      </c>
      <c r="I45" s="46">
        <f t="shared" si="0"/>
        <v>19647010.61</v>
      </c>
      <c r="J45" s="68">
        <v>0</v>
      </c>
      <c r="L45" s="38" t="s">
        <v>17</v>
      </c>
      <c r="M45" s="38" t="s">
        <v>17</v>
      </c>
      <c r="N45" s="76" t="s">
        <v>97</v>
      </c>
      <c r="O45" s="23">
        <v>19643515.18</v>
      </c>
      <c r="P45" s="68">
        <v>0</v>
      </c>
      <c r="Q45" s="44">
        <v>6482636.88</v>
      </c>
      <c r="R45" s="45">
        <v>200335.68000000002</v>
      </c>
      <c r="S45" s="45">
        <v>4338413.35</v>
      </c>
      <c r="T45" s="46">
        <v>11021385.91</v>
      </c>
      <c r="U45" s="68">
        <v>0</v>
      </c>
      <c r="W45" s="38" t="s">
        <v>17</v>
      </c>
      <c r="X45" s="38" t="s">
        <v>17</v>
      </c>
      <c r="Y45" s="76" t="s">
        <v>97</v>
      </c>
      <c r="Z45" s="48">
        <f t="shared" si="2"/>
        <v>0.5180961715223924</v>
      </c>
      <c r="AA45" s="68">
        <v>0</v>
      </c>
      <c r="AB45" s="47">
        <f t="shared" si="3"/>
        <v>0.8269864283991799</v>
      </c>
      <c r="AC45" s="49">
        <f t="shared" si="4"/>
        <v>4.642018985335012</v>
      </c>
      <c r="AD45" s="50">
        <f t="shared" si="5"/>
        <v>0.5381252918189547</v>
      </c>
      <c r="AE45" s="51">
        <f t="shared" si="6"/>
        <v>0.7826261388936337</v>
      </c>
      <c r="AF45" s="68">
        <v>0</v>
      </c>
    </row>
    <row r="46" spans="1:32" ht="14.25">
      <c r="A46" s="38" t="s">
        <v>18</v>
      </c>
      <c r="B46" s="97" t="s">
        <v>71</v>
      </c>
      <c r="C46" s="76" t="s">
        <v>98</v>
      </c>
      <c r="D46" s="23">
        <v>13417736.65</v>
      </c>
      <c r="E46" s="68">
        <v>0</v>
      </c>
      <c r="F46" s="44">
        <v>2307518.59</v>
      </c>
      <c r="G46" s="45">
        <v>120180.89</v>
      </c>
      <c r="H46" s="45">
        <v>3021040.2499999995</v>
      </c>
      <c r="I46" s="46">
        <f t="shared" si="0"/>
        <v>5448739.7299999995</v>
      </c>
      <c r="J46" s="68">
        <v>0</v>
      </c>
      <c r="L46" s="38" t="s">
        <v>18</v>
      </c>
      <c r="M46" s="38" t="s">
        <v>71</v>
      </c>
      <c r="N46" s="76" t="s">
        <v>98</v>
      </c>
      <c r="O46" s="23">
        <v>8864013.25</v>
      </c>
      <c r="P46" s="68">
        <v>0</v>
      </c>
      <c r="Q46" s="44">
        <v>1185964.53</v>
      </c>
      <c r="R46" s="45">
        <v>69345.24999999999</v>
      </c>
      <c r="S46" s="45">
        <v>1809598.5199999998</v>
      </c>
      <c r="T46" s="46">
        <v>3064908.3</v>
      </c>
      <c r="U46" s="68">
        <v>0</v>
      </c>
      <c r="W46" s="38" t="s">
        <v>18</v>
      </c>
      <c r="X46" s="38" t="s">
        <v>71</v>
      </c>
      <c r="Y46" s="76" t="s">
        <v>98</v>
      </c>
      <c r="Z46" s="48">
        <f t="shared" si="2"/>
        <v>0.5137315651011691</v>
      </c>
      <c r="AA46" s="68">
        <v>0</v>
      </c>
      <c r="AB46" s="47">
        <f t="shared" si="3"/>
        <v>0.9456893790912952</v>
      </c>
      <c r="AC46" s="49">
        <f t="shared" si="4"/>
        <v>0.7330803479690393</v>
      </c>
      <c r="AD46" s="50">
        <f t="shared" si="5"/>
        <v>0.6694533160869296</v>
      </c>
      <c r="AE46" s="51">
        <f t="shared" si="6"/>
        <v>0.7777823010234923</v>
      </c>
      <c r="AF46" s="68">
        <v>0</v>
      </c>
    </row>
    <row r="47" spans="1:32" ht="14.25">
      <c r="A47" s="38" t="s">
        <v>73</v>
      </c>
      <c r="B47" s="97" t="s">
        <v>9</v>
      </c>
      <c r="C47" s="76" t="s">
        <v>102</v>
      </c>
      <c r="D47" s="23">
        <v>14538932.84</v>
      </c>
      <c r="E47" s="68">
        <v>0</v>
      </c>
      <c r="F47" s="44">
        <v>1962720.55</v>
      </c>
      <c r="G47" s="45">
        <v>239856.83000000002</v>
      </c>
      <c r="H47" s="45">
        <v>4356070.579999999</v>
      </c>
      <c r="I47" s="46">
        <f t="shared" si="0"/>
        <v>6558647.959999999</v>
      </c>
      <c r="J47" s="68">
        <v>0</v>
      </c>
      <c r="L47" s="38" t="s">
        <v>73</v>
      </c>
      <c r="M47" s="38" t="s">
        <v>9</v>
      </c>
      <c r="N47" s="76" t="s">
        <v>102</v>
      </c>
      <c r="O47" s="23">
        <v>9547298.469999999</v>
      </c>
      <c r="P47" s="68">
        <v>0</v>
      </c>
      <c r="Q47" s="44">
        <v>1110613.9100000001</v>
      </c>
      <c r="R47" s="45">
        <v>149892.05999999997</v>
      </c>
      <c r="S47" s="45">
        <v>3048453.08</v>
      </c>
      <c r="T47" s="46">
        <v>4308959.050000001</v>
      </c>
      <c r="U47" s="68">
        <v>0</v>
      </c>
      <c r="W47" s="38" t="s">
        <v>73</v>
      </c>
      <c r="X47" s="38" t="s">
        <v>9</v>
      </c>
      <c r="Y47" s="76" t="s">
        <v>102</v>
      </c>
      <c r="Z47" s="48">
        <f t="shared" si="2"/>
        <v>0.5228321274007475</v>
      </c>
      <c r="AA47" s="68">
        <v>0</v>
      </c>
      <c r="AB47" s="47">
        <f t="shared" si="3"/>
        <v>0.767239301009655</v>
      </c>
      <c r="AC47" s="49">
        <f t="shared" si="4"/>
        <v>0.600197035119806</v>
      </c>
      <c r="AD47" s="50">
        <f t="shared" si="5"/>
        <v>0.4289446042581042</v>
      </c>
      <c r="AE47" s="51">
        <f t="shared" si="6"/>
        <v>0.5220956810903084</v>
      </c>
      <c r="AF47" s="68">
        <v>0</v>
      </c>
    </row>
    <row r="48" spans="1:32" ht="14.25">
      <c r="A48" s="38" t="s">
        <v>74</v>
      </c>
      <c r="B48" s="97" t="s">
        <v>6</v>
      </c>
      <c r="C48" s="76" t="s">
        <v>103</v>
      </c>
      <c r="D48" s="23">
        <v>11143192.860000001</v>
      </c>
      <c r="E48" s="68">
        <v>0</v>
      </c>
      <c r="F48" s="44">
        <v>2209794.9699999997</v>
      </c>
      <c r="G48" s="45">
        <v>78755.9</v>
      </c>
      <c r="H48" s="45">
        <v>1413942.1099999996</v>
      </c>
      <c r="I48" s="46">
        <f t="shared" si="0"/>
        <v>3702492.9799999995</v>
      </c>
      <c r="J48" s="68">
        <v>0</v>
      </c>
      <c r="L48" s="38" t="s">
        <v>74</v>
      </c>
      <c r="M48" s="38" t="s">
        <v>6</v>
      </c>
      <c r="N48" s="76" t="s">
        <v>103</v>
      </c>
      <c r="O48" s="23">
        <v>7255114.93</v>
      </c>
      <c r="P48" s="68">
        <v>0</v>
      </c>
      <c r="Q48" s="44">
        <v>1112953.4300000002</v>
      </c>
      <c r="R48" s="45">
        <v>42711.56</v>
      </c>
      <c r="S48" s="45">
        <v>835512.49</v>
      </c>
      <c r="T48" s="46">
        <v>1991177.4800000002</v>
      </c>
      <c r="U48" s="68">
        <v>0</v>
      </c>
      <c r="W48" s="38" t="s">
        <v>74</v>
      </c>
      <c r="X48" s="38" t="s">
        <v>6</v>
      </c>
      <c r="Y48" s="76" t="s">
        <v>103</v>
      </c>
      <c r="Z48" s="48">
        <f t="shared" si="2"/>
        <v>0.5359085235056369</v>
      </c>
      <c r="AA48" s="68">
        <v>0</v>
      </c>
      <c r="AB48" s="47">
        <f t="shared" si="3"/>
        <v>0.985523302623722</v>
      </c>
      <c r="AC48" s="49">
        <f t="shared" si="4"/>
        <v>0.8439012763757634</v>
      </c>
      <c r="AD48" s="50">
        <f t="shared" si="5"/>
        <v>0.6923051742769275</v>
      </c>
      <c r="AE48" s="51">
        <f t="shared" si="6"/>
        <v>0.8594490030090132</v>
      </c>
      <c r="AF48" s="68">
        <v>0</v>
      </c>
    </row>
    <row r="49" spans="1:32" ht="14.25">
      <c r="A49" s="38" t="s">
        <v>41</v>
      </c>
      <c r="B49" s="97" t="s">
        <v>67</v>
      </c>
      <c r="C49" s="76" t="s">
        <v>98</v>
      </c>
      <c r="D49" s="23">
        <v>8749509.63</v>
      </c>
      <c r="E49" s="68">
        <v>0</v>
      </c>
      <c r="F49" s="44">
        <v>610821.6499999999</v>
      </c>
      <c r="G49" s="45">
        <v>15031.75</v>
      </c>
      <c r="H49" s="45">
        <v>231290.08000000002</v>
      </c>
      <c r="I49" s="46">
        <f t="shared" si="0"/>
        <v>857143.48</v>
      </c>
      <c r="J49" s="68">
        <v>0</v>
      </c>
      <c r="L49" s="38" t="s">
        <v>41</v>
      </c>
      <c r="M49" s="38" t="s">
        <v>67</v>
      </c>
      <c r="N49" s="76" t="s">
        <v>98</v>
      </c>
      <c r="O49" s="23">
        <v>5744129.23</v>
      </c>
      <c r="P49" s="68">
        <v>0</v>
      </c>
      <c r="Q49" s="44">
        <v>335639.88000000006</v>
      </c>
      <c r="R49" s="45">
        <v>8839.19</v>
      </c>
      <c r="S49" s="45">
        <v>139363.41999999998</v>
      </c>
      <c r="T49" s="46">
        <v>483842.49000000005</v>
      </c>
      <c r="U49" s="68">
        <v>0</v>
      </c>
      <c r="W49" s="38" t="s">
        <v>41</v>
      </c>
      <c r="X49" s="38" t="s">
        <v>67</v>
      </c>
      <c r="Y49" s="76" t="s">
        <v>98</v>
      </c>
      <c r="Z49" s="48">
        <f t="shared" si="2"/>
        <v>0.5232090504342639</v>
      </c>
      <c r="AA49" s="68">
        <v>0</v>
      </c>
      <c r="AB49" s="47">
        <f t="shared" si="3"/>
        <v>0.819872090289151</v>
      </c>
      <c r="AC49" s="49">
        <f t="shared" si="4"/>
        <v>0.7005800305231586</v>
      </c>
      <c r="AD49" s="50">
        <f t="shared" si="5"/>
        <v>0.6596182843388891</v>
      </c>
      <c r="AE49" s="51">
        <f t="shared" si="6"/>
        <v>0.7715341205357964</v>
      </c>
      <c r="AF49" s="68">
        <v>0</v>
      </c>
    </row>
    <row r="50" spans="1:32" ht="14.25">
      <c r="A50" s="38" t="s">
        <v>75</v>
      </c>
      <c r="B50" s="97" t="s">
        <v>77</v>
      </c>
      <c r="C50" s="76" t="s">
        <v>104</v>
      </c>
      <c r="D50" s="23">
        <v>11716383.620000001</v>
      </c>
      <c r="E50" s="68">
        <v>0</v>
      </c>
      <c r="F50" s="44">
        <v>1478748.6999999997</v>
      </c>
      <c r="G50" s="45">
        <v>123011.51000000001</v>
      </c>
      <c r="H50" s="45">
        <v>2542051.7800000007</v>
      </c>
      <c r="I50" s="46">
        <f t="shared" si="0"/>
        <v>4143811.99</v>
      </c>
      <c r="J50" s="68">
        <v>0</v>
      </c>
      <c r="L50" s="38" t="s">
        <v>75</v>
      </c>
      <c r="M50" s="38" t="s">
        <v>77</v>
      </c>
      <c r="N50" s="76" t="s">
        <v>104</v>
      </c>
      <c r="O50" s="23">
        <v>7663824.17</v>
      </c>
      <c r="P50" s="68">
        <v>0</v>
      </c>
      <c r="Q50" s="44">
        <v>813875.88</v>
      </c>
      <c r="R50" s="45">
        <v>51021.83</v>
      </c>
      <c r="S50" s="45">
        <v>1253569.3099999998</v>
      </c>
      <c r="T50" s="46">
        <v>2118467.0199999996</v>
      </c>
      <c r="U50" s="68">
        <v>0</v>
      </c>
      <c r="W50" s="38" t="s">
        <v>75</v>
      </c>
      <c r="X50" s="38" t="s">
        <v>77</v>
      </c>
      <c r="Y50" s="76" t="s">
        <v>104</v>
      </c>
      <c r="Z50" s="48">
        <f t="shared" si="2"/>
        <v>0.5287907655637147</v>
      </c>
      <c r="AA50" s="68">
        <v>0</v>
      </c>
      <c r="AB50" s="47">
        <f t="shared" si="3"/>
        <v>0.8169216416635909</v>
      </c>
      <c r="AC50" s="49">
        <f t="shared" si="4"/>
        <v>1.4109584074111026</v>
      </c>
      <c r="AD50" s="50">
        <f t="shared" si="5"/>
        <v>1.0278510009151396</v>
      </c>
      <c r="AE50" s="51">
        <f t="shared" si="6"/>
        <v>0.9560427190412439</v>
      </c>
      <c r="AF50" s="68">
        <v>0</v>
      </c>
    </row>
    <row r="51" spans="1:32" ht="14.25">
      <c r="A51" s="38" t="s">
        <v>76</v>
      </c>
      <c r="B51" s="97" t="s">
        <v>78</v>
      </c>
      <c r="C51" s="76" t="s">
        <v>97</v>
      </c>
      <c r="D51" s="23">
        <v>14978516.049999999</v>
      </c>
      <c r="E51" s="68">
        <v>0</v>
      </c>
      <c r="F51" s="44">
        <v>2978657.42</v>
      </c>
      <c r="G51" s="45">
        <v>238405.46000000002</v>
      </c>
      <c r="H51" s="45">
        <v>3918746.569999999</v>
      </c>
      <c r="I51" s="46">
        <f t="shared" si="0"/>
        <v>7135809.449999999</v>
      </c>
      <c r="J51" s="68">
        <v>0</v>
      </c>
      <c r="L51" s="38" t="s">
        <v>76</v>
      </c>
      <c r="M51" s="38" t="s">
        <v>78</v>
      </c>
      <c r="N51" s="76" t="s">
        <v>97</v>
      </c>
      <c r="O51" s="23">
        <v>9796519.98</v>
      </c>
      <c r="P51" s="68">
        <v>0</v>
      </c>
      <c r="Q51" s="44">
        <v>1593143.06</v>
      </c>
      <c r="R51" s="45">
        <v>125641.7</v>
      </c>
      <c r="S51" s="45">
        <v>2129847.2600000002</v>
      </c>
      <c r="T51" s="46">
        <v>3848632.0200000005</v>
      </c>
      <c r="U51" s="68">
        <v>0</v>
      </c>
      <c r="W51" s="38" t="s">
        <v>76</v>
      </c>
      <c r="X51" s="38" t="s">
        <v>78</v>
      </c>
      <c r="Y51" s="76" t="s">
        <v>97</v>
      </c>
      <c r="Z51" s="48">
        <f t="shared" si="2"/>
        <v>0.5289629460848604</v>
      </c>
      <c r="AA51" s="68">
        <v>0</v>
      </c>
      <c r="AB51" s="47">
        <f t="shared" si="3"/>
        <v>0.8696735370394169</v>
      </c>
      <c r="AC51" s="49">
        <f t="shared" si="4"/>
        <v>0.8975026603428642</v>
      </c>
      <c r="AD51" s="50">
        <f t="shared" si="5"/>
        <v>0.8399190606748008</v>
      </c>
      <c r="AE51" s="51">
        <f t="shared" si="6"/>
        <v>0.8541158034641094</v>
      </c>
      <c r="AF51" s="68">
        <v>0</v>
      </c>
    </row>
    <row r="52" spans="1:32" ht="14.25">
      <c r="A52" s="38" t="s">
        <v>77</v>
      </c>
      <c r="B52" s="97" t="s">
        <v>77</v>
      </c>
      <c r="C52" s="76" t="s">
        <v>97</v>
      </c>
      <c r="D52" s="23">
        <v>29373481.36</v>
      </c>
      <c r="E52" s="68">
        <v>0</v>
      </c>
      <c r="F52" s="44">
        <v>8291290.69</v>
      </c>
      <c r="G52" s="45">
        <v>427913.31</v>
      </c>
      <c r="H52" s="45">
        <v>11107810.889999999</v>
      </c>
      <c r="I52" s="46">
        <f t="shared" si="0"/>
        <v>19827014.89</v>
      </c>
      <c r="J52" s="68">
        <v>0</v>
      </c>
      <c r="L52" s="38" t="s">
        <v>77</v>
      </c>
      <c r="M52" s="38" t="s">
        <v>77</v>
      </c>
      <c r="N52" s="76" t="s">
        <v>97</v>
      </c>
      <c r="O52" s="23">
        <v>18670231.02</v>
      </c>
      <c r="P52" s="68">
        <v>0</v>
      </c>
      <c r="Q52" s="44">
        <v>4516144.35</v>
      </c>
      <c r="R52" s="45">
        <v>243869.50999999998</v>
      </c>
      <c r="S52" s="45">
        <v>6990837.28</v>
      </c>
      <c r="T52" s="46">
        <v>11750851.14</v>
      </c>
      <c r="U52" s="68">
        <v>0</v>
      </c>
      <c r="W52" s="38" t="s">
        <v>77</v>
      </c>
      <c r="X52" s="38" t="s">
        <v>77</v>
      </c>
      <c r="Y52" s="76" t="s">
        <v>97</v>
      </c>
      <c r="Z52" s="48">
        <f t="shared" si="2"/>
        <v>0.5732789448900992</v>
      </c>
      <c r="AA52" s="68">
        <v>0</v>
      </c>
      <c r="AB52" s="47">
        <f t="shared" si="3"/>
        <v>0.8359224257302584</v>
      </c>
      <c r="AC52" s="49">
        <f t="shared" si="4"/>
        <v>0.75468146879042</v>
      </c>
      <c r="AD52" s="50">
        <f t="shared" si="5"/>
        <v>0.588909946706698</v>
      </c>
      <c r="AE52" s="51">
        <f t="shared" si="6"/>
        <v>0.6872833000588925</v>
      </c>
      <c r="AF52" s="68">
        <v>0</v>
      </c>
    </row>
    <row r="53" spans="1:32" ht="14.25">
      <c r="A53" s="38" t="s">
        <v>43</v>
      </c>
      <c r="B53" s="97" t="s">
        <v>78</v>
      </c>
      <c r="C53" s="76" t="s">
        <v>105</v>
      </c>
      <c r="D53" s="23">
        <v>12110597.389999999</v>
      </c>
      <c r="E53" s="68">
        <v>0</v>
      </c>
      <c r="F53" s="44">
        <v>1486064.76</v>
      </c>
      <c r="G53" s="45">
        <v>325828.5199999999</v>
      </c>
      <c r="H53" s="45">
        <v>2820402.9199999995</v>
      </c>
      <c r="I53" s="46">
        <f t="shared" si="0"/>
        <v>4632296.199999999</v>
      </c>
      <c r="J53" s="68">
        <v>0</v>
      </c>
      <c r="L53" s="38" t="s">
        <v>43</v>
      </c>
      <c r="M53" s="38" t="s">
        <v>78</v>
      </c>
      <c r="N53" s="76" t="s">
        <v>105</v>
      </c>
      <c r="O53" s="23">
        <v>7857779.96</v>
      </c>
      <c r="P53" s="68">
        <v>0</v>
      </c>
      <c r="Q53" s="44">
        <v>853578.0700000001</v>
      </c>
      <c r="R53" s="45">
        <v>146583.44999999998</v>
      </c>
      <c r="S53" s="45">
        <v>1822069.42</v>
      </c>
      <c r="T53" s="46">
        <v>2822230.94</v>
      </c>
      <c r="U53" s="68">
        <v>0</v>
      </c>
      <c r="W53" s="38" t="s">
        <v>43</v>
      </c>
      <c r="X53" s="38" t="s">
        <v>78</v>
      </c>
      <c r="Y53" s="76" t="s">
        <v>105</v>
      </c>
      <c r="Z53" s="48">
        <f t="shared" si="2"/>
        <v>0.5412237873354753</v>
      </c>
      <c r="AA53" s="68">
        <v>0</v>
      </c>
      <c r="AB53" s="47">
        <f t="shared" si="3"/>
        <v>0.7409828253905351</v>
      </c>
      <c r="AC53" s="49">
        <f t="shared" si="4"/>
        <v>1.222819288262078</v>
      </c>
      <c r="AD53" s="50">
        <f t="shared" si="5"/>
        <v>0.5479118902066857</v>
      </c>
      <c r="AE53" s="51">
        <f t="shared" si="6"/>
        <v>0.6413597251541716</v>
      </c>
      <c r="AF53" s="68">
        <v>0</v>
      </c>
    </row>
    <row r="54" spans="1:32" ht="14.25">
      <c r="A54" s="38" t="s">
        <v>78</v>
      </c>
      <c r="B54" s="97" t="s">
        <v>78</v>
      </c>
      <c r="C54" s="76" t="s">
        <v>98</v>
      </c>
      <c r="D54" s="23">
        <v>258276114.65</v>
      </c>
      <c r="E54" s="68">
        <v>0</v>
      </c>
      <c r="F54" s="44">
        <v>105226327.32</v>
      </c>
      <c r="G54" s="45">
        <v>6830746.83</v>
      </c>
      <c r="H54" s="45">
        <v>136875701.41000003</v>
      </c>
      <c r="I54" s="46">
        <f t="shared" si="0"/>
        <v>248932775.56</v>
      </c>
      <c r="J54" s="68">
        <v>0</v>
      </c>
      <c r="L54" s="38" t="s">
        <v>78</v>
      </c>
      <c r="M54" s="38" t="s">
        <v>78</v>
      </c>
      <c r="N54" s="76" t="s">
        <v>98</v>
      </c>
      <c r="O54" s="23">
        <v>166453208.92</v>
      </c>
      <c r="P54" s="68">
        <v>0</v>
      </c>
      <c r="Q54" s="44">
        <v>61534831.60000001</v>
      </c>
      <c r="R54" s="45">
        <v>3895117.97</v>
      </c>
      <c r="S54" s="45">
        <v>85691550.55999999</v>
      </c>
      <c r="T54" s="46">
        <v>151121500.13</v>
      </c>
      <c r="U54" s="68">
        <v>0</v>
      </c>
      <c r="W54" s="38" t="s">
        <v>78</v>
      </c>
      <c r="X54" s="38" t="s">
        <v>78</v>
      </c>
      <c r="Y54" s="76" t="s">
        <v>98</v>
      </c>
      <c r="Z54" s="48">
        <f t="shared" si="2"/>
        <v>0.5516439504277237</v>
      </c>
      <c r="AA54" s="68">
        <v>0</v>
      </c>
      <c r="AB54" s="47">
        <f t="shared" si="3"/>
        <v>0.7100286875571782</v>
      </c>
      <c r="AC54" s="49">
        <f t="shared" si="4"/>
        <v>0.7536687932458179</v>
      </c>
      <c r="AD54" s="50">
        <f t="shared" si="5"/>
        <v>0.5973068583250998</v>
      </c>
      <c r="AE54" s="51">
        <f t="shared" si="6"/>
        <v>0.6472360011372262</v>
      </c>
      <c r="AF54" s="68">
        <v>0</v>
      </c>
    </row>
    <row r="55" spans="1:32" ht="14.25">
      <c r="A55" s="38" t="s">
        <v>34</v>
      </c>
      <c r="B55" s="97" t="s">
        <v>17</v>
      </c>
      <c r="C55" s="76" t="s">
        <v>98</v>
      </c>
      <c r="D55" s="23">
        <v>9559192.94</v>
      </c>
      <c r="E55" s="68">
        <v>0</v>
      </c>
      <c r="F55" s="44">
        <v>642266.84</v>
      </c>
      <c r="G55" s="45">
        <v>44101.77</v>
      </c>
      <c r="H55" s="45">
        <v>272566.0299999999</v>
      </c>
      <c r="I55" s="46">
        <f t="shared" si="0"/>
        <v>958934.6399999999</v>
      </c>
      <c r="J55" s="68">
        <v>0</v>
      </c>
      <c r="L55" s="38" t="s">
        <v>34</v>
      </c>
      <c r="M55" s="38" t="s">
        <v>17</v>
      </c>
      <c r="N55" s="76" t="s">
        <v>98</v>
      </c>
      <c r="O55" s="23">
        <v>6381612.84</v>
      </c>
      <c r="P55" s="68">
        <v>0</v>
      </c>
      <c r="Q55" s="44">
        <v>350325.02999999997</v>
      </c>
      <c r="R55" s="45">
        <v>17395.149999999994</v>
      </c>
      <c r="S55" s="45">
        <v>260421.49</v>
      </c>
      <c r="T55" s="46">
        <v>628141.6699999999</v>
      </c>
      <c r="U55" s="68">
        <v>0</v>
      </c>
      <c r="W55" s="38" t="s">
        <v>34</v>
      </c>
      <c r="X55" s="38" t="s">
        <v>17</v>
      </c>
      <c r="Y55" s="76" t="s">
        <v>98</v>
      </c>
      <c r="Z55" s="48">
        <f t="shared" si="2"/>
        <v>0.497927433028043</v>
      </c>
      <c r="AA55" s="68">
        <v>0</v>
      </c>
      <c r="AB55" s="47">
        <f t="shared" si="3"/>
        <v>0.8333455648316079</v>
      </c>
      <c r="AC55" s="49">
        <f t="shared" si="4"/>
        <v>1.5352911587425235</v>
      </c>
      <c r="AD55" s="50">
        <f t="shared" si="5"/>
        <v>0.04663416986055924</v>
      </c>
      <c r="AE55" s="51">
        <f t="shared" si="6"/>
        <v>0.5266215979589446</v>
      </c>
      <c r="AF55" s="68">
        <v>0</v>
      </c>
    </row>
    <row r="56" spans="1:32" ht="14.25">
      <c r="A56" s="38" t="s">
        <v>39</v>
      </c>
      <c r="B56" s="97" t="s">
        <v>178</v>
      </c>
      <c r="C56" s="76" t="s">
        <v>98</v>
      </c>
      <c r="D56" s="23">
        <v>9042267.41</v>
      </c>
      <c r="E56" s="68">
        <v>0</v>
      </c>
      <c r="F56" s="44">
        <v>550481.75</v>
      </c>
      <c r="G56" s="45">
        <v>43952.920000000006</v>
      </c>
      <c r="H56" s="45">
        <v>697240.22</v>
      </c>
      <c r="I56" s="46">
        <f t="shared" si="0"/>
        <v>1291674.8900000001</v>
      </c>
      <c r="J56" s="68">
        <v>0</v>
      </c>
      <c r="L56" s="38" t="s">
        <v>39</v>
      </c>
      <c r="M56" s="38" t="s">
        <v>178</v>
      </c>
      <c r="N56" s="76" t="s">
        <v>98</v>
      </c>
      <c r="O56" s="23">
        <v>5819842.08</v>
      </c>
      <c r="P56" s="68">
        <v>0</v>
      </c>
      <c r="Q56" s="44">
        <v>296442.52999999997</v>
      </c>
      <c r="R56" s="45">
        <v>7845.25</v>
      </c>
      <c r="S56" s="45">
        <v>404186.91000000003</v>
      </c>
      <c r="T56" s="46">
        <v>708474.69</v>
      </c>
      <c r="U56" s="68">
        <v>0</v>
      </c>
      <c r="W56" s="38" t="s">
        <v>39</v>
      </c>
      <c r="X56" s="38" t="s">
        <v>178</v>
      </c>
      <c r="Y56" s="76" t="s">
        <v>98</v>
      </c>
      <c r="Z56" s="48">
        <f t="shared" si="2"/>
        <v>0.5536963521869309</v>
      </c>
      <c r="AA56" s="68">
        <v>0</v>
      </c>
      <c r="AB56" s="47">
        <f t="shared" si="3"/>
        <v>0.8569594248166754</v>
      </c>
      <c r="AC56" s="49">
        <f t="shared" si="4"/>
        <v>4.602488129760046</v>
      </c>
      <c r="AD56" s="50">
        <f t="shared" si="5"/>
        <v>0.7250440396498736</v>
      </c>
      <c r="AE56" s="51">
        <f t="shared" si="6"/>
        <v>0.8231771836478734</v>
      </c>
      <c r="AF56" s="68">
        <v>0</v>
      </c>
    </row>
    <row r="57" spans="1:32" ht="14.25">
      <c r="A57" s="38" t="s">
        <v>195</v>
      </c>
      <c r="B57" s="97" t="s">
        <v>78</v>
      </c>
      <c r="C57" s="76" t="s">
        <v>98</v>
      </c>
      <c r="D57" s="23">
        <v>8365119.929999999</v>
      </c>
      <c r="E57" s="68">
        <v>0</v>
      </c>
      <c r="F57" s="44">
        <v>406662.22000000003</v>
      </c>
      <c r="G57" s="45">
        <v>40614.65000000001</v>
      </c>
      <c r="H57" s="45">
        <v>48560.82</v>
      </c>
      <c r="I57" s="46">
        <f t="shared" si="0"/>
        <v>495837.69000000006</v>
      </c>
      <c r="J57" s="68">
        <v>0</v>
      </c>
      <c r="L57" s="38" t="s">
        <v>191</v>
      </c>
      <c r="M57" s="38" t="s">
        <v>78</v>
      </c>
      <c r="N57" s="76" t="s">
        <v>98</v>
      </c>
      <c r="O57" s="23">
        <v>5472123.75</v>
      </c>
      <c r="P57" s="68">
        <v>0</v>
      </c>
      <c r="Q57" s="44">
        <v>214310.82</v>
      </c>
      <c r="R57" s="45">
        <v>17738.51</v>
      </c>
      <c r="S57" s="45">
        <v>119718.10999999999</v>
      </c>
      <c r="T57" s="46">
        <v>351767.44</v>
      </c>
      <c r="U57" s="68">
        <v>0</v>
      </c>
      <c r="W57" s="38" t="s">
        <v>195</v>
      </c>
      <c r="X57" s="38" t="s">
        <v>78</v>
      </c>
      <c r="Y57" s="76" t="s">
        <v>98</v>
      </c>
      <c r="Z57" s="48">
        <f t="shared" si="2"/>
        <v>0.528678866226298</v>
      </c>
      <c r="AA57" s="68">
        <v>0</v>
      </c>
      <c r="AB57" s="47">
        <f t="shared" si="3"/>
        <v>0.8975347114998675</v>
      </c>
      <c r="AC57" s="49">
        <f t="shared" si="4"/>
        <v>1.2896314290208148</v>
      </c>
      <c r="AD57" s="50">
        <f t="shared" si="5"/>
        <v>-0.5943736499014225</v>
      </c>
      <c r="AE57" s="51">
        <f t="shared" si="6"/>
        <v>0.409561072508587</v>
      </c>
      <c r="AF57" s="68">
        <v>0</v>
      </c>
    </row>
    <row r="58" spans="1:32" ht="14.25">
      <c r="A58" s="38" t="s">
        <v>42</v>
      </c>
      <c r="B58" s="97" t="s">
        <v>71</v>
      </c>
      <c r="C58" s="76" t="s">
        <v>106</v>
      </c>
      <c r="D58" s="23">
        <v>10312432.410000002</v>
      </c>
      <c r="E58" s="68">
        <v>0</v>
      </c>
      <c r="F58" s="44">
        <v>903219.27</v>
      </c>
      <c r="G58" s="45">
        <v>301636.08999999997</v>
      </c>
      <c r="H58" s="45">
        <v>1211259.6500000001</v>
      </c>
      <c r="I58" s="46">
        <f t="shared" si="0"/>
        <v>2416115.01</v>
      </c>
      <c r="J58" s="68">
        <v>0</v>
      </c>
      <c r="L58" s="38" t="s">
        <v>42</v>
      </c>
      <c r="M58" s="38" t="s">
        <v>71</v>
      </c>
      <c r="N58" s="76" t="s">
        <v>106</v>
      </c>
      <c r="O58" s="23">
        <v>6685165.32</v>
      </c>
      <c r="P58" s="68">
        <v>0</v>
      </c>
      <c r="Q58" s="44">
        <v>517258.44999999995</v>
      </c>
      <c r="R58" s="45">
        <v>68331.55</v>
      </c>
      <c r="S58" s="45">
        <v>774949.4899999998</v>
      </c>
      <c r="T58" s="46">
        <v>1360539.4899999998</v>
      </c>
      <c r="U58" s="68">
        <v>0</v>
      </c>
      <c r="W58" s="38" t="s">
        <v>42</v>
      </c>
      <c r="X58" s="38" t="s">
        <v>71</v>
      </c>
      <c r="Y58" s="76" t="s">
        <v>106</v>
      </c>
      <c r="Z58" s="48">
        <f t="shared" si="2"/>
        <v>0.5425845011114852</v>
      </c>
      <c r="AA58" s="68">
        <v>0</v>
      </c>
      <c r="AB58" s="47">
        <f t="shared" si="3"/>
        <v>0.7461662926917871</v>
      </c>
      <c r="AC58" s="49">
        <f t="shared" si="4"/>
        <v>3.414301885439449</v>
      </c>
      <c r="AD58" s="50">
        <f t="shared" si="5"/>
        <v>0.5630175458274067</v>
      </c>
      <c r="AE58" s="51">
        <f t="shared" si="6"/>
        <v>0.7758507031648161</v>
      </c>
      <c r="AF58" s="68">
        <v>0</v>
      </c>
    </row>
    <row r="59" spans="1:32" ht="14.25">
      <c r="A59" s="38" t="s">
        <v>196</v>
      </c>
      <c r="B59" s="97" t="s">
        <v>62</v>
      </c>
      <c r="C59" s="76" t="s">
        <v>98</v>
      </c>
      <c r="D59" s="23">
        <v>8213114.54</v>
      </c>
      <c r="E59" s="68">
        <v>0</v>
      </c>
      <c r="F59" s="44">
        <v>257779.53999999995</v>
      </c>
      <c r="G59" s="45">
        <v>15490.439999999999</v>
      </c>
      <c r="H59" s="45">
        <v>116034.63999999998</v>
      </c>
      <c r="I59" s="46">
        <f t="shared" si="0"/>
        <v>389304.6199999999</v>
      </c>
      <c r="J59" s="68">
        <v>0</v>
      </c>
      <c r="L59" s="38" t="s">
        <v>192</v>
      </c>
      <c r="M59" s="38" t="s">
        <v>62</v>
      </c>
      <c r="N59" s="76" t="s">
        <v>98</v>
      </c>
      <c r="O59" s="23">
        <v>5381104.739999999</v>
      </c>
      <c r="P59" s="68">
        <v>0</v>
      </c>
      <c r="Q59" s="44">
        <v>139161.56</v>
      </c>
      <c r="R59" s="45">
        <v>21341.7</v>
      </c>
      <c r="S59" s="45">
        <v>121813.39000000001</v>
      </c>
      <c r="T59" s="46">
        <v>282316.65</v>
      </c>
      <c r="U59" s="68">
        <v>0</v>
      </c>
      <c r="W59" s="38" t="s">
        <v>192</v>
      </c>
      <c r="X59" s="38" t="s">
        <v>62</v>
      </c>
      <c r="Y59" s="76" t="s">
        <v>98</v>
      </c>
      <c r="Z59" s="48">
        <f t="shared" si="2"/>
        <v>0.5262878046116606</v>
      </c>
      <c r="AA59" s="68">
        <v>0</v>
      </c>
      <c r="AB59" s="47">
        <f t="shared" si="3"/>
        <v>0.8523760440742396</v>
      </c>
      <c r="AC59" s="49">
        <f t="shared" si="4"/>
        <v>-0.27417028634082574</v>
      </c>
      <c r="AD59" s="50">
        <f t="shared" si="5"/>
        <v>-0.047439366066407196</v>
      </c>
      <c r="AE59" s="51">
        <f t="shared" si="6"/>
        <v>0.37896443585597894</v>
      </c>
      <c r="AF59" s="68">
        <v>0</v>
      </c>
    </row>
    <row r="60" spans="1:32" ht="14.25">
      <c r="A60" s="38" t="s">
        <v>79</v>
      </c>
      <c r="B60" s="97" t="s">
        <v>6</v>
      </c>
      <c r="C60" s="76" t="s">
        <v>98</v>
      </c>
      <c r="D60" s="23">
        <v>9207847.89</v>
      </c>
      <c r="E60" s="68">
        <v>0</v>
      </c>
      <c r="F60" s="44">
        <v>989265.1599999999</v>
      </c>
      <c r="G60" s="45">
        <v>100418.51000000001</v>
      </c>
      <c r="H60" s="45">
        <v>422766.51</v>
      </c>
      <c r="I60" s="46">
        <f t="shared" si="0"/>
        <v>1512450.18</v>
      </c>
      <c r="J60" s="68">
        <v>0</v>
      </c>
      <c r="L60" s="38" t="s">
        <v>79</v>
      </c>
      <c r="M60" s="38" t="s">
        <v>6</v>
      </c>
      <c r="N60" s="76" t="s">
        <v>98</v>
      </c>
      <c r="O60" s="23">
        <v>6040320.75</v>
      </c>
      <c r="P60" s="68">
        <v>0</v>
      </c>
      <c r="Q60" s="44">
        <v>533614.05</v>
      </c>
      <c r="R60" s="45">
        <v>40201.47000000001</v>
      </c>
      <c r="S60" s="45">
        <v>242291.55</v>
      </c>
      <c r="T60" s="46">
        <v>816107.0700000001</v>
      </c>
      <c r="U60" s="68">
        <v>0</v>
      </c>
      <c r="W60" s="38" t="s">
        <v>79</v>
      </c>
      <c r="X60" s="38" t="s">
        <v>6</v>
      </c>
      <c r="Y60" s="76" t="s">
        <v>98</v>
      </c>
      <c r="Z60" s="48">
        <f t="shared" si="2"/>
        <v>0.5243971754314538</v>
      </c>
      <c r="AA60" s="68">
        <v>0</v>
      </c>
      <c r="AB60" s="47">
        <f t="shared" si="3"/>
        <v>0.8538963882229109</v>
      </c>
      <c r="AC60" s="49">
        <f t="shared" si="4"/>
        <v>1.4978815451275782</v>
      </c>
      <c r="AD60" s="50">
        <f t="shared" si="5"/>
        <v>0.7448669175627463</v>
      </c>
      <c r="AE60" s="51">
        <f t="shared" si="6"/>
        <v>0.853249696758539</v>
      </c>
      <c r="AF60" s="68">
        <v>0</v>
      </c>
    </row>
    <row r="61" spans="1:32" ht="14.25">
      <c r="A61" s="38" t="s">
        <v>19</v>
      </c>
      <c r="B61" s="97" t="s">
        <v>180</v>
      </c>
      <c r="C61" s="76" t="s">
        <v>107</v>
      </c>
      <c r="D61" s="23">
        <v>19217698.47</v>
      </c>
      <c r="E61" s="68">
        <v>0</v>
      </c>
      <c r="F61" s="44">
        <v>4838069.260000001</v>
      </c>
      <c r="G61" s="45">
        <v>466348.22000000003</v>
      </c>
      <c r="H61" s="45">
        <v>4623610.579999998</v>
      </c>
      <c r="I61" s="46">
        <f t="shared" si="0"/>
        <v>9928028.059999999</v>
      </c>
      <c r="J61" s="68">
        <v>0</v>
      </c>
      <c r="L61" s="38" t="s">
        <v>19</v>
      </c>
      <c r="M61" s="38" t="s">
        <v>180</v>
      </c>
      <c r="N61" s="76" t="s">
        <v>107</v>
      </c>
      <c r="O61" s="23">
        <v>12784023.33</v>
      </c>
      <c r="P61" s="68">
        <v>0</v>
      </c>
      <c r="Q61" s="44">
        <v>2672946.519999999</v>
      </c>
      <c r="R61" s="45">
        <v>224414.87</v>
      </c>
      <c r="S61" s="45">
        <v>3114586.34</v>
      </c>
      <c r="T61" s="46">
        <v>6011947.729999999</v>
      </c>
      <c r="U61" s="68">
        <v>0</v>
      </c>
      <c r="W61" s="38" t="s">
        <v>19</v>
      </c>
      <c r="X61" s="38" t="s">
        <v>180</v>
      </c>
      <c r="Y61" s="76" t="s">
        <v>107</v>
      </c>
      <c r="Z61" s="48">
        <f t="shared" si="2"/>
        <v>0.5032590268278241</v>
      </c>
      <c r="AA61" s="68">
        <v>0</v>
      </c>
      <c r="AB61" s="47">
        <f t="shared" si="3"/>
        <v>0.8100134902811307</v>
      </c>
      <c r="AC61" s="49">
        <f t="shared" si="4"/>
        <v>1.0780629198056264</v>
      </c>
      <c r="AD61" s="50">
        <f t="shared" si="5"/>
        <v>0.48450229830520564</v>
      </c>
      <c r="AE61" s="51">
        <f t="shared" si="6"/>
        <v>0.6513829637038446</v>
      </c>
      <c r="AF61" s="68">
        <v>0</v>
      </c>
    </row>
    <row r="62" spans="1:32" ht="14.25">
      <c r="A62" s="38" t="s">
        <v>20</v>
      </c>
      <c r="B62" s="97" t="s">
        <v>78</v>
      </c>
      <c r="C62" s="76" t="s">
        <v>97</v>
      </c>
      <c r="D62" s="23">
        <v>16195273.750000002</v>
      </c>
      <c r="E62" s="68">
        <v>0</v>
      </c>
      <c r="F62" s="44">
        <v>3244833.24</v>
      </c>
      <c r="G62" s="45">
        <v>372019.72000000003</v>
      </c>
      <c r="H62" s="45">
        <v>3182919.6099999994</v>
      </c>
      <c r="I62" s="46">
        <f t="shared" si="0"/>
        <v>6799772.57</v>
      </c>
      <c r="J62" s="68">
        <v>0</v>
      </c>
      <c r="L62" s="38" t="s">
        <v>20</v>
      </c>
      <c r="M62" s="38" t="s">
        <v>78</v>
      </c>
      <c r="N62" s="76" t="s">
        <v>97</v>
      </c>
      <c r="O62" s="23">
        <v>10481324.12</v>
      </c>
      <c r="P62" s="68">
        <v>0</v>
      </c>
      <c r="Q62" s="44">
        <v>1833538.5900000005</v>
      </c>
      <c r="R62" s="45">
        <v>131288.96999999997</v>
      </c>
      <c r="S62" s="45">
        <v>2357708.84</v>
      </c>
      <c r="T62" s="46">
        <v>4322536.4</v>
      </c>
      <c r="U62" s="68">
        <v>0</v>
      </c>
      <c r="W62" s="38" t="s">
        <v>20</v>
      </c>
      <c r="X62" s="38" t="s">
        <v>78</v>
      </c>
      <c r="Y62" s="76" t="s">
        <v>97</v>
      </c>
      <c r="Z62" s="48">
        <f t="shared" si="2"/>
        <v>0.5451553224174126</v>
      </c>
      <c r="AA62" s="68">
        <v>0</v>
      </c>
      <c r="AB62" s="47">
        <f t="shared" si="3"/>
        <v>0.7697109063845771</v>
      </c>
      <c r="AC62" s="49">
        <f t="shared" si="4"/>
        <v>1.8335946271800299</v>
      </c>
      <c r="AD62" s="50">
        <f t="shared" si="5"/>
        <v>0.3500053764060196</v>
      </c>
      <c r="AE62" s="51">
        <f t="shared" si="6"/>
        <v>0.5730978159027185</v>
      </c>
      <c r="AF62" s="68">
        <v>0</v>
      </c>
    </row>
    <row r="63" spans="1:32" ht="14.25">
      <c r="A63" s="38" t="s">
        <v>46</v>
      </c>
      <c r="B63" s="97" t="s">
        <v>17</v>
      </c>
      <c r="C63" s="76" t="s">
        <v>98</v>
      </c>
      <c r="D63" s="23">
        <v>9478278.22</v>
      </c>
      <c r="E63" s="68">
        <v>0</v>
      </c>
      <c r="F63" s="44">
        <v>672771.9999999999</v>
      </c>
      <c r="G63" s="45">
        <v>58608.05</v>
      </c>
      <c r="H63" s="45">
        <v>397066.67000000004</v>
      </c>
      <c r="I63" s="46">
        <f t="shared" si="0"/>
        <v>1128446.72</v>
      </c>
      <c r="J63" s="68">
        <v>0</v>
      </c>
      <c r="L63" s="38" t="s">
        <v>46</v>
      </c>
      <c r="M63" s="38" t="s">
        <v>17</v>
      </c>
      <c r="N63" s="76" t="s">
        <v>98</v>
      </c>
      <c r="O63" s="23">
        <v>6148515.37</v>
      </c>
      <c r="P63" s="68">
        <v>0</v>
      </c>
      <c r="Q63" s="44">
        <v>365746.16000000003</v>
      </c>
      <c r="R63" s="45">
        <v>23920.07</v>
      </c>
      <c r="S63" s="45">
        <v>286115.38</v>
      </c>
      <c r="T63" s="46">
        <v>675781.6100000001</v>
      </c>
      <c r="U63" s="68">
        <v>0</v>
      </c>
      <c r="W63" s="38" t="s">
        <v>46</v>
      </c>
      <c r="X63" s="38" t="s">
        <v>17</v>
      </c>
      <c r="Y63" s="76" t="s">
        <v>98</v>
      </c>
      <c r="Z63" s="48">
        <f t="shared" si="2"/>
        <v>0.5415555869383799</v>
      </c>
      <c r="AA63" s="68">
        <v>0</v>
      </c>
      <c r="AB63" s="47">
        <f t="shared" si="3"/>
        <v>0.8394506178820846</v>
      </c>
      <c r="AC63" s="49">
        <f t="shared" si="4"/>
        <v>1.4501621441743273</v>
      </c>
      <c r="AD63" s="50">
        <f t="shared" si="5"/>
        <v>0.38778513060010966</v>
      </c>
      <c r="AE63" s="51">
        <f t="shared" si="6"/>
        <v>0.6698393435121737</v>
      </c>
      <c r="AF63" s="68">
        <v>0</v>
      </c>
    </row>
    <row r="64" spans="1:32" ht="14.25">
      <c r="A64" s="38" t="s">
        <v>88</v>
      </c>
      <c r="B64" s="97" t="s">
        <v>67</v>
      </c>
      <c r="C64" s="76" t="s">
        <v>98</v>
      </c>
      <c r="D64" s="23">
        <v>11302878.899999999</v>
      </c>
      <c r="E64" s="68">
        <v>0</v>
      </c>
      <c r="F64" s="44">
        <v>1866913.0600000003</v>
      </c>
      <c r="G64" s="45">
        <v>37269.09</v>
      </c>
      <c r="H64" s="45">
        <v>660648.06</v>
      </c>
      <c r="I64" s="46">
        <f t="shared" si="0"/>
        <v>2564830.2100000004</v>
      </c>
      <c r="J64" s="68">
        <v>0</v>
      </c>
      <c r="L64" s="38" t="s">
        <v>88</v>
      </c>
      <c r="M64" s="38" t="s">
        <v>67</v>
      </c>
      <c r="N64" s="76" t="s">
        <v>98</v>
      </c>
      <c r="O64" s="23">
        <v>7330360.43</v>
      </c>
      <c r="P64" s="68">
        <v>0</v>
      </c>
      <c r="Q64" s="44">
        <v>1018773.82</v>
      </c>
      <c r="R64" s="45">
        <v>49920.969999999994</v>
      </c>
      <c r="S64" s="45">
        <v>419153.68</v>
      </c>
      <c r="T64" s="46">
        <v>1487848.47</v>
      </c>
      <c r="U64" s="68">
        <v>0</v>
      </c>
      <c r="W64" s="38" t="s">
        <v>88</v>
      </c>
      <c r="X64" s="38" t="s">
        <v>67</v>
      </c>
      <c r="Y64" s="76" t="s">
        <v>98</v>
      </c>
      <c r="Z64" s="48">
        <f t="shared" si="2"/>
        <v>0.5419267589820271</v>
      </c>
      <c r="AA64" s="68">
        <v>0</v>
      </c>
      <c r="AB64" s="47">
        <f t="shared" si="3"/>
        <v>0.8325098499292025</v>
      </c>
      <c r="AC64" s="49">
        <f t="shared" si="4"/>
        <v>-0.2534381843942536</v>
      </c>
      <c r="AD64" s="50">
        <f t="shared" si="5"/>
        <v>0.5761475838647059</v>
      </c>
      <c r="AE64" s="51">
        <f t="shared" si="6"/>
        <v>0.7238517642861846</v>
      </c>
      <c r="AF64" s="68">
        <v>0</v>
      </c>
    </row>
    <row r="65" spans="1:32" ht="14.25">
      <c r="A65" s="38" t="s">
        <v>80</v>
      </c>
      <c r="B65" s="97" t="s">
        <v>62</v>
      </c>
      <c r="C65" s="76" t="s">
        <v>98</v>
      </c>
      <c r="D65" s="23">
        <v>25575489.71</v>
      </c>
      <c r="E65" s="68">
        <v>0</v>
      </c>
      <c r="F65" s="44">
        <v>9028987.12</v>
      </c>
      <c r="G65" s="45">
        <v>557045.0800000001</v>
      </c>
      <c r="H65" s="45">
        <v>7643497.150000001</v>
      </c>
      <c r="I65" s="46">
        <f t="shared" si="0"/>
        <v>17229529.35</v>
      </c>
      <c r="J65" s="68">
        <v>0</v>
      </c>
      <c r="L65" s="38" t="s">
        <v>80</v>
      </c>
      <c r="M65" s="38" t="s">
        <v>62</v>
      </c>
      <c r="N65" s="76" t="s">
        <v>98</v>
      </c>
      <c r="O65" s="23">
        <v>16728569.99</v>
      </c>
      <c r="P65" s="68">
        <v>0</v>
      </c>
      <c r="Q65" s="44">
        <v>4881152.149999999</v>
      </c>
      <c r="R65" s="45">
        <v>323603.03</v>
      </c>
      <c r="S65" s="45">
        <v>5545582.97</v>
      </c>
      <c r="T65" s="46">
        <v>10750338.149999999</v>
      </c>
      <c r="U65" s="68">
        <v>0</v>
      </c>
      <c r="W65" s="38" t="s">
        <v>80</v>
      </c>
      <c r="X65" s="38" t="s">
        <v>62</v>
      </c>
      <c r="Y65" s="76" t="s">
        <v>98</v>
      </c>
      <c r="Z65" s="48">
        <f t="shared" si="2"/>
        <v>0.5288509254101521</v>
      </c>
      <c r="AA65" s="68">
        <v>0</v>
      </c>
      <c r="AB65" s="47">
        <f t="shared" si="3"/>
        <v>0.849765555863691</v>
      </c>
      <c r="AC65" s="49">
        <f t="shared" si="4"/>
        <v>0.7213840055823952</v>
      </c>
      <c r="AD65" s="50">
        <f t="shared" si="5"/>
        <v>0.37830363216078644</v>
      </c>
      <c r="AE65" s="51">
        <f t="shared" si="6"/>
        <v>0.6026965021560744</v>
      </c>
      <c r="AF65" s="68">
        <v>0</v>
      </c>
    </row>
    <row r="66" spans="1:32" ht="14.25">
      <c r="A66" s="38" t="s">
        <v>81</v>
      </c>
      <c r="B66" s="97" t="s">
        <v>181</v>
      </c>
      <c r="C66" s="76" t="s">
        <v>98</v>
      </c>
      <c r="D66" s="23">
        <v>17547246.580000002</v>
      </c>
      <c r="E66" s="68">
        <v>0</v>
      </c>
      <c r="F66" s="44">
        <v>5378984.649999999</v>
      </c>
      <c r="G66" s="45">
        <v>196199.86000000002</v>
      </c>
      <c r="H66" s="45">
        <v>3017332.4300000006</v>
      </c>
      <c r="I66" s="46">
        <f t="shared" si="0"/>
        <v>8592516.940000001</v>
      </c>
      <c r="J66" s="68">
        <v>0</v>
      </c>
      <c r="L66" s="38" t="s">
        <v>81</v>
      </c>
      <c r="M66" s="38" t="s">
        <v>181</v>
      </c>
      <c r="N66" s="76" t="s">
        <v>98</v>
      </c>
      <c r="O66" s="23">
        <v>11518052.86</v>
      </c>
      <c r="P66" s="68">
        <v>0</v>
      </c>
      <c r="Q66" s="44">
        <v>2935901.33</v>
      </c>
      <c r="R66" s="45">
        <v>78919.77</v>
      </c>
      <c r="S66" s="45">
        <v>2012550.74</v>
      </c>
      <c r="T66" s="46">
        <v>5027371.84</v>
      </c>
      <c r="U66" s="68">
        <v>0</v>
      </c>
      <c r="W66" s="38" t="s">
        <v>81</v>
      </c>
      <c r="X66" s="38" t="s">
        <v>181</v>
      </c>
      <c r="Y66" s="76" t="s">
        <v>98</v>
      </c>
      <c r="Z66" s="48">
        <f t="shared" si="2"/>
        <v>0.523455986292461</v>
      </c>
      <c r="AA66" s="68">
        <v>0</v>
      </c>
      <c r="AB66" s="47">
        <f t="shared" si="3"/>
        <v>0.8321408131246697</v>
      </c>
      <c r="AC66" s="49">
        <f t="shared" si="4"/>
        <v>1.4860673060755247</v>
      </c>
      <c r="AD66" s="50">
        <f t="shared" si="5"/>
        <v>0.49925781746998377</v>
      </c>
      <c r="AE66" s="51">
        <f t="shared" si="6"/>
        <v>0.7091468889637575</v>
      </c>
      <c r="AF66" s="68">
        <v>0</v>
      </c>
    </row>
    <row r="67" spans="1:32" ht="14.25">
      <c r="A67" s="38" t="s">
        <v>36</v>
      </c>
      <c r="B67" s="97" t="s">
        <v>178</v>
      </c>
      <c r="C67" s="76" t="s">
        <v>98</v>
      </c>
      <c r="D67" s="23">
        <v>9118180.770000001</v>
      </c>
      <c r="E67" s="68">
        <v>0</v>
      </c>
      <c r="F67" s="44">
        <v>706878.8999999999</v>
      </c>
      <c r="G67" s="45">
        <v>28763.65</v>
      </c>
      <c r="H67" s="45">
        <v>585491.35</v>
      </c>
      <c r="I67" s="46">
        <f t="shared" si="0"/>
        <v>1321133.9</v>
      </c>
      <c r="J67" s="68">
        <v>0</v>
      </c>
      <c r="L67" s="38" t="s">
        <v>36</v>
      </c>
      <c r="M67" s="38" t="s">
        <v>178</v>
      </c>
      <c r="N67" s="76" t="s">
        <v>98</v>
      </c>
      <c r="O67" s="23">
        <v>6005034.8100000005</v>
      </c>
      <c r="P67" s="68">
        <v>0</v>
      </c>
      <c r="Q67" s="44">
        <v>377329.26</v>
      </c>
      <c r="R67" s="45">
        <v>24814.82</v>
      </c>
      <c r="S67" s="45">
        <v>384610.14999999997</v>
      </c>
      <c r="T67" s="46">
        <v>786754.23</v>
      </c>
      <c r="U67" s="68">
        <v>0</v>
      </c>
      <c r="W67" s="38" t="s">
        <v>36</v>
      </c>
      <c r="X67" s="38" t="s">
        <v>178</v>
      </c>
      <c r="Y67" s="76" t="s">
        <v>98</v>
      </c>
      <c r="Z67" s="48">
        <f t="shared" si="2"/>
        <v>0.5184226334235023</v>
      </c>
      <c r="AA67" s="68">
        <v>0</v>
      </c>
      <c r="AB67" s="47">
        <f t="shared" si="3"/>
        <v>0.873374198438785</v>
      </c>
      <c r="AC67" s="49">
        <f t="shared" si="4"/>
        <v>0.1591319219724343</v>
      </c>
      <c r="AD67" s="50">
        <f t="shared" si="5"/>
        <v>0.5222982284788897</v>
      </c>
      <c r="AE67" s="51">
        <f t="shared" si="6"/>
        <v>0.6792205870949051</v>
      </c>
      <c r="AF67" s="68">
        <v>0</v>
      </c>
    </row>
    <row r="68" spans="1:32" ht="14.25">
      <c r="A68" s="38" t="s">
        <v>82</v>
      </c>
      <c r="B68" s="97" t="s">
        <v>82</v>
      </c>
      <c r="C68" s="76" t="s">
        <v>98</v>
      </c>
      <c r="D68" s="23">
        <v>21415257.17</v>
      </c>
      <c r="E68" s="68">
        <v>0</v>
      </c>
      <c r="F68" s="44">
        <v>5719234.279999999</v>
      </c>
      <c r="G68" s="45">
        <v>240592.80999999997</v>
      </c>
      <c r="H68" s="45">
        <v>8045996.589999998</v>
      </c>
      <c r="I68" s="46">
        <f t="shared" si="0"/>
        <v>14005823.679999996</v>
      </c>
      <c r="J68" s="68">
        <v>0</v>
      </c>
      <c r="L68" s="38" t="s">
        <v>82</v>
      </c>
      <c r="M68" s="38" t="s">
        <v>82</v>
      </c>
      <c r="N68" s="76" t="s">
        <v>98</v>
      </c>
      <c r="O68" s="23">
        <v>13986666.07</v>
      </c>
      <c r="P68" s="68">
        <v>0</v>
      </c>
      <c r="Q68" s="44">
        <v>3073452.2</v>
      </c>
      <c r="R68" s="45">
        <v>161402.36</v>
      </c>
      <c r="S68" s="45">
        <v>5043480.71</v>
      </c>
      <c r="T68" s="46">
        <v>8278335.27</v>
      </c>
      <c r="U68" s="68">
        <v>0</v>
      </c>
      <c r="W68" s="38" t="s">
        <v>82</v>
      </c>
      <c r="X68" s="38" t="s">
        <v>82</v>
      </c>
      <c r="Y68" s="76" t="s">
        <v>98</v>
      </c>
      <c r="Z68" s="48">
        <f t="shared" si="2"/>
        <v>0.5311195007317424</v>
      </c>
      <c r="AA68" s="68">
        <v>0</v>
      </c>
      <c r="AB68" s="47">
        <f t="shared" si="3"/>
        <v>0.8608502452063511</v>
      </c>
      <c r="AC68" s="49">
        <f t="shared" si="4"/>
        <v>0.4906399757723492</v>
      </c>
      <c r="AD68" s="50">
        <f t="shared" si="5"/>
        <v>0.5953261353903341</v>
      </c>
      <c r="AE68" s="51">
        <f t="shared" si="6"/>
        <v>0.691864755798903</v>
      </c>
      <c r="AF68" s="68">
        <v>0</v>
      </c>
    </row>
    <row r="69" spans="1:32" ht="14.25">
      <c r="A69" s="38" t="s">
        <v>21</v>
      </c>
      <c r="B69" s="97" t="s">
        <v>67</v>
      </c>
      <c r="C69" s="76" t="s">
        <v>108</v>
      </c>
      <c r="D69" s="23">
        <v>9675831.65</v>
      </c>
      <c r="E69" s="68">
        <v>0</v>
      </c>
      <c r="F69" s="44">
        <v>850677.3399999999</v>
      </c>
      <c r="G69" s="45">
        <v>66363.7</v>
      </c>
      <c r="H69" s="45">
        <v>365582.62000000005</v>
      </c>
      <c r="I69" s="46">
        <f t="shared" si="0"/>
        <v>1282623.66</v>
      </c>
      <c r="J69" s="68">
        <v>0</v>
      </c>
      <c r="L69" s="38" t="s">
        <v>21</v>
      </c>
      <c r="M69" s="38" t="s">
        <v>67</v>
      </c>
      <c r="N69" s="76" t="s">
        <v>108</v>
      </c>
      <c r="O69" s="23">
        <v>6371915.05</v>
      </c>
      <c r="P69" s="68">
        <v>0</v>
      </c>
      <c r="Q69" s="44">
        <v>462567.35</v>
      </c>
      <c r="R69" s="45">
        <v>54255.94999999999</v>
      </c>
      <c r="S69" s="45">
        <v>438301.89999999985</v>
      </c>
      <c r="T69" s="46">
        <v>955125.1999999998</v>
      </c>
      <c r="U69" s="68">
        <v>0</v>
      </c>
      <c r="W69" s="38" t="s">
        <v>21</v>
      </c>
      <c r="X69" s="38" t="s">
        <v>67</v>
      </c>
      <c r="Y69" s="76" t="s">
        <v>108</v>
      </c>
      <c r="Z69" s="48">
        <f t="shared" si="2"/>
        <v>0.5185123426904445</v>
      </c>
      <c r="AA69" s="68">
        <v>0</v>
      </c>
      <c r="AB69" s="47">
        <f t="shared" si="3"/>
        <v>0.8390345535628485</v>
      </c>
      <c r="AC69" s="49">
        <f t="shared" si="4"/>
        <v>0.2231598562001036</v>
      </c>
      <c r="AD69" s="50">
        <f t="shared" si="5"/>
        <v>-0.16591139577537728</v>
      </c>
      <c r="AE69" s="51">
        <f t="shared" si="6"/>
        <v>0.34288537251451445</v>
      </c>
      <c r="AF69" s="68">
        <v>0</v>
      </c>
    </row>
    <row r="70" spans="1:32" ht="14.25">
      <c r="A70" s="38" t="s">
        <v>47</v>
      </c>
      <c r="B70" s="97" t="s">
        <v>178</v>
      </c>
      <c r="C70" s="76" t="s">
        <v>98</v>
      </c>
      <c r="D70" s="23">
        <v>8918841.16</v>
      </c>
      <c r="E70" s="68">
        <v>0</v>
      </c>
      <c r="F70" s="44">
        <v>412559.47</v>
      </c>
      <c r="G70" s="45">
        <v>39400.740000000005</v>
      </c>
      <c r="H70" s="45">
        <v>694350.78</v>
      </c>
      <c r="I70" s="46">
        <f t="shared" si="0"/>
        <v>1146310.99</v>
      </c>
      <c r="J70" s="68">
        <v>0</v>
      </c>
      <c r="L70" s="38" t="s">
        <v>47</v>
      </c>
      <c r="M70" s="38" t="s">
        <v>178</v>
      </c>
      <c r="N70" s="76" t="s">
        <v>98</v>
      </c>
      <c r="O70" s="23">
        <v>5845547.07</v>
      </c>
      <c r="P70" s="68">
        <v>0</v>
      </c>
      <c r="Q70" s="44">
        <v>219062.54000000004</v>
      </c>
      <c r="R70" s="45">
        <v>42229.89</v>
      </c>
      <c r="S70" s="45">
        <v>505069.22000000003</v>
      </c>
      <c r="T70" s="46">
        <v>766361.6500000001</v>
      </c>
      <c r="U70" s="68">
        <v>0</v>
      </c>
      <c r="W70" s="38" t="s">
        <v>47</v>
      </c>
      <c r="X70" s="38" t="s">
        <v>178</v>
      </c>
      <c r="Y70" s="76" t="s">
        <v>98</v>
      </c>
      <c r="Z70" s="48">
        <f t="shared" si="2"/>
        <v>0.5257496096083953</v>
      </c>
      <c r="AA70" s="68">
        <v>0</v>
      </c>
      <c r="AB70" s="47">
        <f t="shared" si="3"/>
        <v>0.8832953822228113</v>
      </c>
      <c r="AC70" s="49">
        <f t="shared" si="4"/>
        <v>-0.06699401774430369</v>
      </c>
      <c r="AD70" s="50">
        <f t="shared" si="5"/>
        <v>0.37476360170988054</v>
      </c>
      <c r="AE70" s="51">
        <f t="shared" si="6"/>
        <v>0.49578334197698926</v>
      </c>
      <c r="AF70" s="68">
        <v>0</v>
      </c>
    </row>
    <row r="71" spans="1:32" ht="14.25">
      <c r="A71" s="38" t="s">
        <v>22</v>
      </c>
      <c r="B71" s="97" t="s">
        <v>17</v>
      </c>
      <c r="C71" s="76" t="s">
        <v>109</v>
      </c>
      <c r="D71" s="23">
        <v>20881005.559999995</v>
      </c>
      <c r="E71" s="68">
        <v>0</v>
      </c>
      <c r="F71" s="44">
        <v>6643360.34</v>
      </c>
      <c r="G71" s="45">
        <v>136831.87999999998</v>
      </c>
      <c r="H71" s="45">
        <v>2329887.9599999995</v>
      </c>
      <c r="I71" s="46">
        <f t="shared" si="0"/>
        <v>9110080.18</v>
      </c>
      <c r="J71" s="68">
        <v>0</v>
      </c>
      <c r="L71" s="38" t="s">
        <v>22</v>
      </c>
      <c r="M71" s="38" t="s">
        <v>17</v>
      </c>
      <c r="N71" s="76" t="s">
        <v>109</v>
      </c>
      <c r="O71" s="23">
        <v>13731953.049999999</v>
      </c>
      <c r="P71" s="68">
        <v>0</v>
      </c>
      <c r="Q71" s="44">
        <v>3609741.6300000004</v>
      </c>
      <c r="R71" s="45">
        <v>65402.66</v>
      </c>
      <c r="S71" s="45">
        <v>1296239.74</v>
      </c>
      <c r="T71" s="46">
        <v>4971384.03</v>
      </c>
      <c r="U71" s="68">
        <v>0</v>
      </c>
      <c r="W71" s="38" t="s">
        <v>22</v>
      </c>
      <c r="X71" s="38" t="s">
        <v>17</v>
      </c>
      <c r="Y71" s="76" t="s">
        <v>109</v>
      </c>
      <c r="Z71" s="48">
        <f t="shared" si="2"/>
        <v>0.5206144008772298</v>
      </c>
      <c r="AA71" s="68">
        <v>0</v>
      </c>
      <c r="AB71" s="47">
        <f t="shared" si="3"/>
        <v>0.8403977405995118</v>
      </c>
      <c r="AC71" s="49">
        <f t="shared" si="4"/>
        <v>1.0921454876605932</v>
      </c>
      <c r="AD71" s="50">
        <f t="shared" si="5"/>
        <v>0.7974205604898361</v>
      </c>
      <c r="AE71" s="51">
        <f t="shared" si="6"/>
        <v>0.8325038108150336</v>
      </c>
      <c r="AF71" s="68">
        <v>0</v>
      </c>
    </row>
    <row r="72" spans="1:32" ht="14.25">
      <c r="A72" s="38" t="s">
        <v>83</v>
      </c>
      <c r="B72" s="97" t="s">
        <v>10</v>
      </c>
      <c r="C72" s="76" t="s">
        <v>97</v>
      </c>
      <c r="D72" s="23">
        <v>10542673.26</v>
      </c>
      <c r="E72" s="68">
        <v>0</v>
      </c>
      <c r="F72" s="44">
        <v>1051959.9400000002</v>
      </c>
      <c r="G72" s="45">
        <v>83483.73</v>
      </c>
      <c r="H72" s="45">
        <v>825741.3999999999</v>
      </c>
      <c r="I72" s="46">
        <f t="shared" si="0"/>
        <v>1961185.07</v>
      </c>
      <c r="J72" s="68">
        <v>0</v>
      </c>
      <c r="L72" s="38" t="s">
        <v>83</v>
      </c>
      <c r="M72" s="38" t="s">
        <v>10</v>
      </c>
      <c r="N72" s="76" t="s">
        <v>97</v>
      </c>
      <c r="O72" s="23">
        <v>6953782.41</v>
      </c>
      <c r="P72" s="68">
        <v>0</v>
      </c>
      <c r="Q72" s="44">
        <v>578572.41</v>
      </c>
      <c r="R72" s="45">
        <v>22942.5</v>
      </c>
      <c r="S72" s="45">
        <v>597910.59</v>
      </c>
      <c r="T72" s="46">
        <v>1199425.5</v>
      </c>
      <c r="U72" s="68">
        <v>0</v>
      </c>
      <c r="W72" s="38" t="s">
        <v>83</v>
      </c>
      <c r="X72" s="38" t="s">
        <v>10</v>
      </c>
      <c r="Y72" s="76" t="s">
        <v>97</v>
      </c>
      <c r="Z72" s="48">
        <f aca="true" t="shared" si="7" ref="Z72:Z86">+D72/O72-1</f>
        <v>0.5161062912809777</v>
      </c>
      <c r="AA72" s="68">
        <v>0</v>
      </c>
      <c r="AB72" s="47">
        <f aca="true" t="shared" si="8" ref="AB72:AB86">+F72/Q72-1</f>
        <v>0.8181992812273924</v>
      </c>
      <c r="AC72" s="49">
        <f aca="true" t="shared" si="9" ref="AC72:AC86">+G72/R72-1</f>
        <v>2.6388244524354363</v>
      </c>
      <c r="AD72" s="50">
        <f aca="true" t="shared" si="10" ref="AD72:AD86">+H72/S72-1</f>
        <v>0.3810449485432261</v>
      </c>
      <c r="AE72" s="51">
        <f aca="true" t="shared" si="11" ref="AE72:AE86">+I72/T72-1</f>
        <v>0.6351036975618745</v>
      </c>
      <c r="AF72" s="68">
        <v>0</v>
      </c>
    </row>
    <row r="73" spans="1:32" ht="14.25">
      <c r="A73" s="38" t="s">
        <v>84</v>
      </c>
      <c r="B73" s="97" t="s">
        <v>78</v>
      </c>
      <c r="C73" s="76" t="s">
        <v>98</v>
      </c>
      <c r="D73" s="23">
        <v>12208123.770000001</v>
      </c>
      <c r="E73" s="68">
        <v>0</v>
      </c>
      <c r="F73" s="44">
        <v>1483965.16</v>
      </c>
      <c r="G73" s="45">
        <v>89139.03999999998</v>
      </c>
      <c r="H73" s="45">
        <v>2681750.2399999998</v>
      </c>
      <c r="I73" s="46">
        <f t="shared" si="0"/>
        <v>4254854.4399999995</v>
      </c>
      <c r="J73" s="68">
        <v>0</v>
      </c>
      <c r="L73" s="38" t="s">
        <v>84</v>
      </c>
      <c r="M73" s="38" t="s">
        <v>78</v>
      </c>
      <c r="N73" s="76" t="s">
        <v>98</v>
      </c>
      <c r="O73" s="23">
        <v>7990978.5200000005</v>
      </c>
      <c r="P73" s="68">
        <v>0</v>
      </c>
      <c r="Q73" s="44">
        <v>799110.3799999999</v>
      </c>
      <c r="R73" s="45">
        <v>54396.55</v>
      </c>
      <c r="S73" s="45">
        <v>1557477.19</v>
      </c>
      <c r="T73" s="46">
        <v>2410984.12</v>
      </c>
      <c r="U73" s="68">
        <v>0</v>
      </c>
      <c r="W73" s="38" t="s">
        <v>84</v>
      </c>
      <c r="X73" s="38" t="s">
        <v>78</v>
      </c>
      <c r="Y73" s="76" t="s">
        <v>98</v>
      </c>
      <c r="Z73" s="48">
        <f t="shared" si="7"/>
        <v>0.5277382787909184</v>
      </c>
      <c r="AA73" s="68">
        <v>0</v>
      </c>
      <c r="AB73" s="47">
        <f t="shared" si="8"/>
        <v>0.857021504338362</v>
      </c>
      <c r="AC73" s="49">
        <f t="shared" si="9"/>
        <v>0.6386892183419717</v>
      </c>
      <c r="AD73" s="50">
        <f t="shared" si="10"/>
        <v>0.721855226656642</v>
      </c>
      <c r="AE73" s="51">
        <f t="shared" si="11"/>
        <v>0.7647791226430805</v>
      </c>
      <c r="AF73" s="68">
        <v>0</v>
      </c>
    </row>
    <row r="74" spans="1:32" ht="14.25">
      <c r="A74" s="38" t="s">
        <v>23</v>
      </c>
      <c r="B74" s="97" t="s">
        <v>78</v>
      </c>
      <c r="C74" s="76" t="s">
        <v>98</v>
      </c>
      <c r="D74" s="23">
        <v>8924556.98</v>
      </c>
      <c r="E74" s="68">
        <v>0</v>
      </c>
      <c r="F74" s="44">
        <v>534777.1699999999</v>
      </c>
      <c r="G74" s="45">
        <v>51670.55999999999</v>
      </c>
      <c r="H74" s="45">
        <v>896617.2999999998</v>
      </c>
      <c r="I74" s="46">
        <f t="shared" si="0"/>
        <v>1483065.0299999998</v>
      </c>
      <c r="J74" s="68">
        <v>0</v>
      </c>
      <c r="L74" s="38" t="s">
        <v>23</v>
      </c>
      <c r="M74" s="38" t="s">
        <v>78</v>
      </c>
      <c r="N74" s="76" t="s">
        <v>98</v>
      </c>
      <c r="O74" s="23">
        <v>5820075.77</v>
      </c>
      <c r="P74" s="68">
        <v>0</v>
      </c>
      <c r="Q74" s="44">
        <v>295416.49999999994</v>
      </c>
      <c r="R74" s="45">
        <v>10951.56</v>
      </c>
      <c r="S74" s="45">
        <v>661382.6900000001</v>
      </c>
      <c r="T74" s="46">
        <v>967750.75</v>
      </c>
      <c r="U74" s="68">
        <v>0</v>
      </c>
      <c r="W74" s="38" t="s">
        <v>23</v>
      </c>
      <c r="X74" s="38" t="s">
        <v>78</v>
      </c>
      <c r="Y74" s="76" t="s">
        <v>98</v>
      </c>
      <c r="Z74" s="48">
        <f t="shared" si="7"/>
        <v>0.5334090710643791</v>
      </c>
      <c r="AA74" s="68">
        <v>0</v>
      </c>
      <c r="AB74" s="47">
        <f t="shared" si="8"/>
        <v>0.8102481411837188</v>
      </c>
      <c r="AC74" s="49">
        <f t="shared" si="9"/>
        <v>3.7181004350065185</v>
      </c>
      <c r="AD74" s="50">
        <f t="shared" si="10"/>
        <v>0.3556709505052207</v>
      </c>
      <c r="AE74" s="51">
        <f t="shared" si="11"/>
        <v>0.5324865726014676</v>
      </c>
      <c r="AF74" s="68">
        <v>0</v>
      </c>
    </row>
    <row r="75" spans="1:32" ht="14.25">
      <c r="A75" s="38" t="s">
        <v>35</v>
      </c>
      <c r="B75" s="97" t="s">
        <v>62</v>
      </c>
      <c r="C75" s="76" t="s">
        <v>110</v>
      </c>
      <c r="D75" s="23">
        <v>9820513.610000001</v>
      </c>
      <c r="E75" s="68">
        <v>0</v>
      </c>
      <c r="F75" s="44">
        <v>2116799.36</v>
      </c>
      <c r="G75" s="45">
        <v>67341.56999999999</v>
      </c>
      <c r="H75" s="45">
        <v>913375.42</v>
      </c>
      <c r="I75" s="46">
        <f aca="true" t="shared" si="12" ref="I75:I86">+F75+G75+H75</f>
        <v>3097516.3499999996</v>
      </c>
      <c r="J75" s="68">
        <v>0</v>
      </c>
      <c r="L75" s="38" t="s">
        <v>35</v>
      </c>
      <c r="M75" s="38" t="s">
        <v>62</v>
      </c>
      <c r="N75" s="76" t="s">
        <v>110</v>
      </c>
      <c r="O75" s="23">
        <v>6470528.71</v>
      </c>
      <c r="P75" s="68">
        <v>0</v>
      </c>
      <c r="Q75" s="44">
        <v>1166033.8800000001</v>
      </c>
      <c r="R75" s="45">
        <v>20457.66</v>
      </c>
      <c r="S75" s="45">
        <v>612795.2699999999</v>
      </c>
      <c r="T75" s="46">
        <v>1799286.81</v>
      </c>
      <c r="U75" s="68">
        <v>0</v>
      </c>
      <c r="W75" s="38" t="s">
        <v>35</v>
      </c>
      <c r="X75" s="38" t="s">
        <v>62</v>
      </c>
      <c r="Y75" s="76" t="s">
        <v>110</v>
      </c>
      <c r="Z75" s="48">
        <f t="shared" si="7"/>
        <v>0.5177297018747022</v>
      </c>
      <c r="AA75" s="68">
        <v>0</v>
      </c>
      <c r="AB75" s="47">
        <f t="shared" si="8"/>
        <v>0.8153840950144602</v>
      </c>
      <c r="AC75" s="49">
        <f t="shared" si="9"/>
        <v>2.291753309029478</v>
      </c>
      <c r="AD75" s="50">
        <f t="shared" si="10"/>
        <v>0.49050664180224524</v>
      </c>
      <c r="AE75" s="51">
        <f t="shared" si="11"/>
        <v>0.7215245133709391</v>
      </c>
      <c r="AF75" s="68">
        <v>0</v>
      </c>
    </row>
    <row r="76" spans="1:32" ht="14.25">
      <c r="A76" s="38" t="s">
        <v>24</v>
      </c>
      <c r="B76" s="97" t="s">
        <v>71</v>
      </c>
      <c r="C76" s="76" t="s">
        <v>111</v>
      </c>
      <c r="D76" s="23">
        <v>17357552.43</v>
      </c>
      <c r="E76" s="68">
        <v>0</v>
      </c>
      <c r="F76" s="44">
        <v>4028539.7900000005</v>
      </c>
      <c r="G76" s="45">
        <v>328325.5</v>
      </c>
      <c r="H76" s="45">
        <v>5818075.460000001</v>
      </c>
      <c r="I76" s="46">
        <f t="shared" si="12"/>
        <v>10174940.750000002</v>
      </c>
      <c r="J76" s="68">
        <v>0</v>
      </c>
      <c r="L76" s="38" t="s">
        <v>24</v>
      </c>
      <c r="M76" s="38" t="s">
        <v>71</v>
      </c>
      <c r="N76" s="76" t="s">
        <v>111</v>
      </c>
      <c r="O76" s="23">
        <v>11251188.39</v>
      </c>
      <c r="P76" s="68">
        <v>0</v>
      </c>
      <c r="Q76" s="44">
        <v>2151556.24</v>
      </c>
      <c r="R76" s="45">
        <v>154274.53999999998</v>
      </c>
      <c r="S76" s="45">
        <v>3689909.9299999997</v>
      </c>
      <c r="T76" s="46">
        <v>5995740.71</v>
      </c>
      <c r="U76" s="68">
        <v>0</v>
      </c>
      <c r="W76" s="38" t="s">
        <v>24</v>
      </c>
      <c r="X76" s="38" t="s">
        <v>71</v>
      </c>
      <c r="Y76" s="76" t="s">
        <v>111</v>
      </c>
      <c r="Z76" s="48">
        <f t="shared" si="7"/>
        <v>0.5427305835023886</v>
      </c>
      <c r="AA76" s="68">
        <v>0</v>
      </c>
      <c r="AB76" s="47">
        <f t="shared" si="8"/>
        <v>0.8723841446040936</v>
      </c>
      <c r="AC76" s="49">
        <f t="shared" si="9"/>
        <v>1.12818978426382</v>
      </c>
      <c r="AD76" s="50">
        <f t="shared" si="10"/>
        <v>0.576752704096493</v>
      </c>
      <c r="AE76" s="51">
        <f t="shared" si="11"/>
        <v>0.6970281475030633</v>
      </c>
      <c r="AF76" s="68">
        <v>0</v>
      </c>
    </row>
    <row r="77" spans="1:32" ht="14.25">
      <c r="A77" s="38" t="s">
        <v>85</v>
      </c>
      <c r="B77" s="97" t="s">
        <v>9</v>
      </c>
      <c r="C77" s="76" t="s">
        <v>112</v>
      </c>
      <c r="D77" s="23">
        <v>10890088.670000002</v>
      </c>
      <c r="E77" s="68">
        <v>0</v>
      </c>
      <c r="F77" s="44">
        <v>730092.49</v>
      </c>
      <c r="G77" s="45">
        <v>89833.97</v>
      </c>
      <c r="H77" s="45">
        <v>2121540.93</v>
      </c>
      <c r="I77" s="46">
        <f t="shared" si="12"/>
        <v>2941467.39</v>
      </c>
      <c r="J77" s="68">
        <v>0</v>
      </c>
      <c r="L77" s="38" t="s">
        <v>85</v>
      </c>
      <c r="M77" s="38" t="s">
        <v>9</v>
      </c>
      <c r="N77" s="76" t="s">
        <v>112</v>
      </c>
      <c r="O77" s="23">
        <v>6958572.890000001</v>
      </c>
      <c r="P77" s="68">
        <v>0</v>
      </c>
      <c r="Q77" s="44">
        <v>404685.31999999995</v>
      </c>
      <c r="R77" s="45">
        <v>43005.5</v>
      </c>
      <c r="S77" s="45">
        <v>1376328.8100000005</v>
      </c>
      <c r="T77" s="46">
        <v>1824019.6300000004</v>
      </c>
      <c r="U77" s="68">
        <v>0</v>
      </c>
      <c r="W77" s="38" t="s">
        <v>85</v>
      </c>
      <c r="X77" s="38" t="s">
        <v>9</v>
      </c>
      <c r="Y77" s="76" t="s">
        <v>112</v>
      </c>
      <c r="Z77" s="48">
        <f t="shared" si="7"/>
        <v>0.5649888047662601</v>
      </c>
      <c r="AA77" s="68">
        <v>0</v>
      </c>
      <c r="AB77" s="47">
        <f t="shared" si="8"/>
        <v>0.8040992690320472</v>
      </c>
      <c r="AC77" s="49">
        <f t="shared" si="9"/>
        <v>1.0888949087907362</v>
      </c>
      <c r="AD77" s="50">
        <f t="shared" si="10"/>
        <v>0.5414491904736045</v>
      </c>
      <c r="AE77" s="51">
        <f t="shared" si="11"/>
        <v>0.6126292401798328</v>
      </c>
      <c r="AF77" s="68">
        <v>0</v>
      </c>
    </row>
    <row r="78" spans="1:32" ht="14.25">
      <c r="A78" s="38" t="s">
        <v>25</v>
      </c>
      <c r="B78" s="97" t="s">
        <v>78</v>
      </c>
      <c r="C78" s="76" t="s">
        <v>97</v>
      </c>
      <c r="D78" s="23">
        <v>17429357.57</v>
      </c>
      <c r="E78" s="68">
        <v>0</v>
      </c>
      <c r="F78" s="44">
        <v>4098184.47</v>
      </c>
      <c r="G78" s="45">
        <v>212405.87999999998</v>
      </c>
      <c r="H78" s="45">
        <v>7274016.070000001</v>
      </c>
      <c r="I78" s="46">
        <f t="shared" si="12"/>
        <v>11584606.420000002</v>
      </c>
      <c r="J78" s="68">
        <v>0</v>
      </c>
      <c r="L78" s="38" t="s">
        <v>25</v>
      </c>
      <c r="M78" s="38" t="s">
        <v>78</v>
      </c>
      <c r="N78" s="76" t="s">
        <v>97</v>
      </c>
      <c r="O78" s="23">
        <v>11724977.989999998</v>
      </c>
      <c r="P78" s="68">
        <v>0</v>
      </c>
      <c r="Q78" s="44">
        <v>2243264.8099999996</v>
      </c>
      <c r="R78" s="45">
        <v>134388.05</v>
      </c>
      <c r="S78" s="45">
        <v>4457742.99</v>
      </c>
      <c r="T78" s="46">
        <v>6835395.85</v>
      </c>
      <c r="U78" s="68">
        <v>0</v>
      </c>
      <c r="W78" s="38" t="s">
        <v>25</v>
      </c>
      <c r="X78" s="38" t="s">
        <v>78</v>
      </c>
      <c r="Y78" s="76" t="s">
        <v>97</v>
      </c>
      <c r="Z78" s="48">
        <f t="shared" si="7"/>
        <v>0.4865151631726008</v>
      </c>
      <c r="AA78" s="68">
        <v>0</v>
      </c>
      <c r="AB78" s="47">
        <f t="shared" si="8"/>
        <v>0.8268839468845415</v>
      </c>
      <c r="AC78" s="49">
        <f t="shared" si="9"/>
        <v>0.580541424628157</v>
      </c>
      <c r="AD78" s="50">
        <f t="shared" si="10"/>
        <v>0.6317710748057284</v>
      </c>
      <c r="AE78" s="51">
        <f t="shared" si="11"/>
        <v>0.6947967131998658</v>
      </c>
      <c r="AF78" s="68">
        <v>0</v>
      </c>
    </row>
    <row r="79" spans="1:32" ht="14.25">
      <c r="A79" s="38" t="s">
        <v>26</v>
      </c>
      <c r="B79" s="97" t="s">
        <v>26</v>
      </c>
      <c r="C79" s="76" t="s">
        <v>97</v>
      </c>
      <c r="D79" s="23">
        <v>41641442.75</v>
      </c>
      <c r="E79" s="68">
        <v>0</v>
      </c>
      <c r="F79" s="44">
        <v>13646699.509999996</v>
      </c>
      <c r="G79" s="45">
        <v>776608.2600000001</v>
      </c>
      <c r="H79" s="45">
        <v>13095234.790000001</v>
      </c>
      <c r="I79" s="46">
        <f t="shared" si="12"/>
        <v>27518542.559999995</v>
      </c>
      <c r="J79" s="68">
        <v>0</v>
      </c>
      <c r="L79" s="38" t="s">
        <v>26</v>
      </c>
      <c r="M79" s="38" t="s">
        <v>26</v>
      </c>
      <c r="N79" s="76" t="s">
        <v>97</v>
      </c>
      <c r="O79" s="23">
        <v>28119032.66</v>
      </c>
      <c r="P79" s="68">
        <v>0</v>
      </c>
      <c r="Q79" s="44">
        <v>7609564.65</v>
      </c>
      <c r="R79" s="45">
        <v>396973.6399999999</v>
      </c>
      <c r="S79" s="45">
        <v>7757670.160000002</v>
      </c>
      <c r="T79" s="46">
        <v>15764208.450000003</v>
      </c>
      <c r="U79" s="68">
        <v>0</v>
      </c>
      <c r="W79" s="38" t="s">
        <v>26</v>
      </c>
      <c r="X79" s="38" t="s">
        <v>26</v>
      </c>
      <c r="Y79" s="76" t="s">
        <v>97</v>
      </c>
      <c r="Z79" s="48">
        <f t="shared" si="7"/>
        <v>0.48089883651068677</v>
      </c>
      <c r="AA79" s="68">
        <v>0</v>
      </c>
      <c r="AB79" s="47">
        <f t="shared" si="8"/>
        <v>0.793361399459297</v>
      </c>
      <c r="AC79" s="49">
        <f t="shared" si="9"/>
        <v>0.9563219865177959</v>
      </c>
      <c r="AD79" s="50">
        <f t="shared" si="10"/>
        <v>0.6880370678198566</v>
      </c>
      <c r="AE79" s="51">
        <f t="shared" si="11"/>
        <v>0.745634273188007</v>
      </c>
      <c r="AF79" s="68">
        <v>0</v>
      </c>
    </row>
    <row r="80" spans="1:32" ht="14.25">
      <c r="A80" s="38" t="s">
        <v>27</v>
      </c>
      <c r="B80" s="97" t="s">
        <v>33</v>
      </c>
      <c r="C80" s="76" t="s">
        <v>98</v>
      </c>
      <c r="D80" s="23">
        <v>10038429.72</v>
      </c>
      <c r="E80" s="68">
        <v>0</v>
      </c>
      <c r="F80" s="44">
        <v>1054551.06</v>
      </c>
      <c r="G80" s="45">
        <v>23829.570000000003</v>
      </c>
      <c r="H80" s="45">
        <v>663012.4199999999</v>
      </c>
      <c r="I80" s="46">
        <f t="shared" si="12"/>
        <v>1741393.05</v>
      </c>
      <c r="J80" s="68">
        <v>0</v>
      </c>
      <c r="L80" s="38" t="s">
        <v>27</v>
      </c>
      <c r="M80" s="38" t="s">
        <v>33</v>
      </c>
      <c r="N80" s="76" t="s">
        <v>98</v>
      </c>
      <c r="O80" s="23">
        <v>6552083.609999999</v>
      </c>
      <c r="P80" s="68">
        <v>0</v>
      </c>
      <c r="Q80" s="44">
        <v>569794.13</v>
      </c>
      <c r="R80" s="45">
        <v>28228.280000000002</v>
      </c>
      <c r="S80" s="45">
        <v>416637.4699999999</v>
      </c>
      <c r="T80" s="46">
        <v>1014659.8799999999</v>
      </c>
      <c r="U80" s="68">
        <v>0</v>
      </c>
      <c r="W80" s="38" t="s">
        <v>27</v>
      </c>
      <c r="X80" s="38" t="s">
        <v>33</v>
      </c>
      <c r="Y80" s="76" t="s">
        <v>98</v>
      </c>
      <c r="Z80" s="48">
        <f t="shared" si="7"/>
        <v>0.5320973170548418</v>
      </c>
      <c r="AA80" s="68">
        <v>0</v>
      </c>
      <c r="AB80" s="47">
        <f t="shared" si="8"/>
        <v>0.8507580272896107</v>
      </c>
      <c r="AC80" s="49">
        <f t="shared" si="9"/>
        <v>-0.15582635569719439</v>
      </c>
      <c r="AD80" s="50">
        <f t="shared" si="10"/>
        <v>0.5913413164687278</v>
      </c>
      <c r="AE80" s="51">
        <f t="shared" si="11"/>
        <v>0.7162332761200731</v>
      </c>
      <c r="AF80" s="68">
        <v>0</v>
      </c>
    </row>
    <row r="81" spans="1:32" ht="14.25">
      <c r="A81" s="38" t="s">
        <v>32</v>
      </c>
      <c r="B81" s="97" t="s">
        <v>67</v>
      </c>
      <c r="C81" s="76" t="s">
        <v>113</v>
      </c>
      <c r="D81" s="23">
        <v>11296984.450000001</v>
      </c>
      <c r="E81" s="68">
        <v>0</v>
      </c>
      <c r="F81" s="44">
        <v>1822080.79</v>
      </c>
      <c r="G81" s="45">
        <v>63477.67</v>
      </c>
      <c r="H81" s="45">
        <v>2197689.2500000005</v>
      </c>
      <c r="I81" s="46">
        <f t="shared" si="12"/>
        <v>4083247.7100000004</v>
      </c>
      <c r="J81" s="68">
        <v>0</v>
      </c>
      <c r="L81" s="38" t="s">
        <v>32</v>
      </c>
      <c r="M81" s="38" t="s">
        <v>67</v>
      </c>
      <c r="N81" s="76" t="s">
        <v>113</v>
      </c>
      <c r="O81" s="23">
        <v>7418575.26</v>
      </c>
      <c r="P81" s="68">
        <v>0</v>
      </c>
      <c r="Q81" s="44">
        <v>952400.0600000002</v>
      </c>
      <c r="R81" s="45">
        <v>33499.939999999995</v>
      </c>
      <c r="S81" s="45">
        <v>1511964.23</v>
      </c>
      <c r="T81" s="46">
        <v>2497864.23</v>
      </c>
      <c r="U81" s="68">
        <v>0</v>
      </c>
      <c r="W81" s="38" t="s">
        <v>32</v>
      </c>
      <c r="X81" s="38" t="s">
        <v>67</v>
      </c>
      <c r="Y81" s="76" t="s">
        <v>113</v>
      </c>
      <c r="Z81" s="48">
        <f t="shared" si="7"/>
        <v>0.5227970404117732</v>
      </c>
      <c r="AA81" s="68">
        <v>0</v>
      </c>
      <c r="AB81" s="47">
        <f t="shared" si="8"/>
        <v>0.9131464460428527</v>
      </c>
      <c r="AC81" s="49">
        <f t="shared" si="9"/>
        <v>0.8948592146732206</v>
      </c>
      <c r="AD81" s="50">
        <f t="shared" si="10"/>
        <v>0.4535325680290734</v>
      </c>
      <c r="AE81" s="51">
        <f t="shared" si="11"/>
        <v>0.6346956175436327</v>
      </c>
      <c r="AF81" s="68">
        <v>0</v>
      </c>
    </row>
    <row r="82" spans="1:32" ht="14.25">
      <c r="A82" s="38" t="s">
        <v>29</v>
      </c>
      <c r="B82" s="97" t="s">
        <v>33</v>
      </c>
      <c r="C82" s="76" t="s">
        <v>98</v>
      </c>
      <c r="D82" s="23">
        <v>9103712.59</v>
      </c>
      <c r="E82" s="68">
        <v>0</v>
      </c>
      <c r="F82" s="44">
        <v>654339.4500000001</v>
      </c>
      <c r="G82" s="45">
        <v>19228.66</v>
      </c>
      <c r="H82" s="45">
        <v>175548.78999999998</v>
      </c>
      <c r="I82" s="46">
        <f t="shared" si="12"/>
        <v>849116.9000000001</v>
      </c>
      <c r="J82" s="68">
        <v>0</v>
      </c>
      <c r="L82" s="38" t="s">
        <v>29</v>
      </c>
      <c r="M82" s="38" t="s">
        <v>33</v>
      </c>
      <c r="N82" s="76" t="s">
        <v>98</v>
      </c>
      <c r="O82" s="23">
        <v>5939603.95</v>
      </c>
      <c r="P82" s="68">
        <v>0</v>
      </c>
      <c r="Q82" s="44">
        <v>354726.89</v>
      </c>
      <c r="R82" s="45">
        <v>35107.39</v>
      </c>
      <c r="S82" s="45">
        <v>139213.51</v>
      </c>
      <c r="T82" s="46">
        <v>529047.79</v>
      </c>
      <c r="U82" s="68">
        <v>0</v>
      </c>
      <c r="W82" s="38" t="s">
        <v>29</v>
      </c>
      <c r="X82" s="38" t="s">
        <v>33</v>
      </c>
      <c r="Y82" s="76" t="s">
        <v>98</v>
      </c>
      <c r="Z82" s="48">
        <f t="shared" si="7"/>
        <v>0.5327137409557416</v>
      </c>
      <c r="AA82" s="68">
        <v>0</v>
      </c>
      <c r="AB82" s="47">
        <f t="shared" si="8"/>
        <v>0.8446288354401326</v>
      </c>
      <c r="AC82" s="49">
        <f t="shared" si="9"/>
        <v>-0.4522902443046891</v>
      </c>
      <c r="AD82" s="50">
        <f t="shared" si="10"/>
        <v>0.2610039787086753</v>
      </c>
      <c r="AE82" s="51">
        <f t="shared" si="11"/>
        <v>0.6049909215195854</v>
      </c>
      <c r="AF82" s="68">
        <v>0</v>
      </c>
    </row>
    <row r="83" spans="1:32" ht="14.25">
      <c r="A83" s="38" t="s">
        <v>28</v>
      </c>
      <c r="B83" s="97" t="s">
        <v>62</v>
      </c>
      <c r="C83" s="76" t="s">
        <v>97</v>
      </c>
      <c r="D83" s="23">
        <v>21114818.790000003</v>
      </c>
      <c r="E83" s="68">
        <v>0</v>
      </c>
      <c r="F83" s="44">
        <v>5025353.580000001</v>
      </c>
      <c r="G83" s="45">
        <v>304361.04</v>
      </c>
      <c r="H83" s="45">
        <v>8836499.04</v>
      </c>
      <c r="I83" s="46">
        <f t="shared" si="12"/>
        <v>14166213.66</v>
      </c>
      <c r="J83" s="68">
        <v>0</v>
      </c>
      <c r="L83" s="38" t="s">
        <v>28</v>
      </c>
      <c r="M83" s="38" t="s">
        <v>62</v>
      </c>
      <c r="N83" s="76" t="s">
        <v>97</v>
      </c>
      <c r="O83" s="23">
        <v>13608919.64</v>
      </c>
      <c r="P83" s="68">
        <v>0</v>
      </c>
      <c r="Q83" s="44">
        <v>2745881.710000001</v>
      </c>
      <c r="R83" s="45">
        <v>177981.9</v>
      </c>
      <c r="S83" s="45">
        <v>5057987.02</v>
      </c>
      <c r="T83" s="46">
        <v>7981850.630000001</v>
      </c>
      <c r="U83" s="68">
        <v>0</v>
      </c>
      <c r="W83" s="38" t="s">
        <v>28</v>
      </c>
      <c r="X83" s="38" t="s">
        <v>62</v>
      </c>
      <c r="Y83" s="76" t="s">
        <v>97</v>
      </c>
      <c r="Z83" s="48">
        <f t="shared" si="7"/>
        <v>0.5515426167951125</v>
      </c>
      <c r="AA83" s="68">
        <v>0</v>
      </c>
      <c r="AB83" s="47">
        <f t="shared" si="8"/>
        <v>0.8301420493455995</v>
      </c>
      <c r="AC83" s="49">
        <f t="shared" si="9"/>
        <v>0.7100673720192896</v>
      </c>
      <c r="AD83" s="50">
        <f t="shared" si="10"/>
        <v>0.7470386944567524</v>
      </c>
      <c r="AE83" s="51">
        <f t="shared" si="11"/>
        <v>0.7748031523862278</v>
      </c>
      <c r="AF83" s="68">
        <v>0</v>
      </c>
    </row>
    <row r="84" spans="1:32" ht="14.25">
      <c r="A84" s="38" t="s">
        <v>86</v>
      </c>
      <c r="B84" s="97" t="s">
        <v>78</v>
      </c>
      <c r="C84" s="76" t="s">
        <v>97</v>
      </c>
      <c r="D84" s="23">
        <v>12693790.87</v>
      </c>
      <c r="E84" s="68">
        <v>0</v>
      </c>
      <c r="F84" s="44">
        <v>2311065.3200000003</v>
      </c>
      <c r="G84" s="45">
        <v>187362.59000000003</v>
      </c>
      <c r="H84" s="45">
        <v>2527911.1999999997</v>
      </c>
      <c r="I84" s="46">
        <f t="shared" si="12"/>
        <v>5026339.109999999</v>
      </c>
      <c r="J84" s="68">
        <v>0</v>
      </c>
      <c r="L84" s="38" t="s">
        <v>86</v>
      </c>
      <c r="M84" s="38" t="s">
        <v>78</v>
      </c>
      <c r="N84" s="76" t="s">
        <v>97</v>
      </c>
      <c r="O84" s="23">
        <v>8284132.180000001</v>
      </c>
      <c r="P84" s="68">
        <v>0</v>
      </c>
      <c r="Q84" s="44">
        <v>1232023.47</v>
      </c>
      <c r="R84" s="45">
        <v>32021.010000000002</v>
      </c>
      <c r="S84" s="45">
        <v>1600283.7799999993</v>
      </c>
      <c r="T84" s="46">
        <v>2864328.2599999993</v>
      </c>
      <c r="U84" s="68">
        <v>0</v>
      </c>
      <c r="W84" s="38" t="s">
        <v>86</v>
      </c>
      <c r="X84" s="38" t="s">
        <v>78</v>
      </c>
      <c r="Y84" s="76" t="s">
        <v>97</v>
      </c>
      <c r="Z84" s="48">
        <f t="shared" si="7"/>
        <v>0.5323018264539567</v>
      </c>
      <c r="AA84" s="68">
        <v>0</v>
      </c>
      <c r="AB84" s="47">
        <f t="shared" si="8"/>
        <v>0.8758289726412438</v>
      </c>
      <c r="AC84" s="49">
        <f t="shared" si="9"/>
        <v>4.851239233240926</v>
      </c>
      <c r="AD84" s="50">
        <f t="shared" si="10"/>
        <v>0.579664326785841</v>
      </c>
      <c r="AE84" s="51">
        <f t="shared" si="11"/>
        <v>0.7548055438310695</v>
      </c>
      <c r="AF84" s="68">
        <v>0</v>
      </c>
    </row>
    <row r="85" spans="1:32" ht="14.25">
      <c r="A85" s="38" t="s">
        <v>30</v>
      </c>
      <c r="B85" s="97" t="s">
        <v>178</v>
      </c>
      <c r="C85" s="76" t="s">
        <v>98</v>
      </c>
      <c r="D85" s="23">
        <v>8957601.64</v>
      </c>
      <c r="E85" s="68">
        <v>0</v>
      </c>
      <c r="F85" s="44">
        <v>500556.48000000004</v>
      </c>
      <c r="G85" s="45">
        <v>86057.58000000002</v>
      </c>
      <c r="H85" s="45">
        <v>331242.67</v>
      </c>
      <c r="I85" s="46">
        <f t="shared" si="12"/>
        <v>917856.73</v>
      </c>
      <c r="J85" s="68">
        <v>0</v>
      </c>
      <c r="L85" s="38" t="s">
        <v>30</v>
      </c>
      <c r="M85" s="38" t="s">
        <v>178</v>
      </c>
      <c r="N85" s="76" t="s">
        <v>98</v>
      </c>
      <c r="O85" s="23">
        <v>5861086.9</v>
      </c>
      <c r="P85" s="68">
        <v>0</v>
      </c>
      <c r="Q85" s="44">
        <v>259312.9</v>
      </c>
      <c r="R85" s="45">
        <v>16853.75</v>
      </c>
      <c r="S85" s="45">
        <v>202576.77999999997</v>
      </c>
      <c r="T85" s="46">
        <v>478743.43</v>
      </c>
      <c r="U85" s="68">
        <v>0</v>
      </c>
      <c r="W85" s="38" t="s">
        <v>30</v>
      </c>
      <c r="X85" s="38" t="s">
        <v>178</v>
      </c>
      <c r="Y85" s="76" t="s">
        <v>98</v>
      </c>
      <c r="Z85" s="48">
        <f t="shared" si="7"/>
        <v>0.5283174934669541</v>
      </c>
      <c r="AA85" s="68">
        <v>0</v>
      </c>
      <c r="AB85" s="47">
        <f t="shared" si="8"/>
        <v>0.9303184685374313</v>
      </c>
      <c r="AC85" s="49">
        <f t="shared" si="9"/>
        <v>4.106138396499296</v>
      </c>
      <c r="AD85" s="50">
        <f t="shared" si="10"/>
        <v>0.6351462887306236</v>
      </c>
      <c r="AE85" s="51">
        <f t="shared" si="11"/>
        <v>0.9172205245720031</v>
      </c>
      <c r="AF85" s="68">
        <v>0</v>
      </c>
    </row>
    <row r="86" spans="1:32" ht="14.25">
      <c r="A86" s="38" t="s">
        <v>31</v>
      </c>
      <c r="B86" s="97" t="s">
        <v>179</v>
      </c>
      <c r="C86" s="76" t="s">
        <v>98</v>
      </c>
      <c r="D86" s="23">
        <v>11699593.350000001</v>
      </c>
      <c r="E86" s="68">
        <v>0</v>
      </c>
      <c r="F86" s="44">
        <v>3071289.8700000006</v>
      </c>
      <c r="G86" s="45">
        <v>124565.28</v>
      </c>
      <c r="H86" s="45">
        <v>1262967.8699999999</v>
      </c>
      <c r="I86" s="46">
        <f t="shared" si="12"/>
        <v>4458823.0200000005</v>
      </c>
      <c r="J86" s="68">
        <v>0</v>
      </c>
      <c r="L86" s="38" t="s">
        <v>31</v>
      </c>
      <c r="M86" s="38" t="s">
        <v>179</v>
      </c>
      <c r="N86" s="76" t="s">
        <v>98</v>
      </c>
      <c r="O86" s="23">
        <v>7675858.779999999</v>
      </c>
      <c r="P86" s="68">
        <v>0</v>
      </c>
      <c r="Q86" s="44">
        <v>1651545.44</v>
      </c>
      <c r="R86" s="45">
        <v>88533.72</v>
      </c>
      <c r="S86" s="45">
        <v>745873.39</v>
      </c>
      <c r="T86" s="46">
        <v>2485952.55</v>
      </c>
      <c r="U86" s="68">
        <v>0</v>
      </c>
      <c r="W86" s="38" t="s">
        <v>31</v>
      </c>
      <c r="X86" s="38" t="s">
        <v>179</v>
      </c>
      <c r="Y86" s="76" t="s">
        <v>98</v>
      </c>
      <c r="Z86" s="48">
        <f t="shared" si="7"/>
        <v>0.5242064354393976</v>
      </c>
      <c r="AA86" s="68">
        <v>0</v>
      </c>
      <c r="AB86" s="47">
        <f t="shared" si="8"/>
        <v>0.8596459992042367</v>
      </c>
      <c r="AC86" s="49">
        <f t="shared" si="9"/>
        <v>0.4069812044495589</v>
      </c>
      <c r="AD86" s="50">
        <f t="shared" si="10"/>
        <v>0.6932738007988191</v>
      </c>
      <c r="AE86" s="51">
        <f t="shared" si="11"/>
        <v>0.7936074524029031</v>
      </c>
      <c r="AF86" s="68">
        <v>0</v>
      </c>
    </row>
    <row r="87" spans="1:32" ht="14.25">
      <c r="A87" s="38" t="s">
        <v>44</v>
      </c>
      <c r="B87" s="97" t="s">
        <v>78</v>
      </c>
      <c r="C87" s="76" t="s">
        <v>97</v>
      </c>
      <c r="D87" s="23">
        <v>9278938.56</v>
      </c>
      <c r="E87" s="68">
        <v>0</v>
      </c>
      <c r="F87" s="44">
        <v>580444.5200000001</v>
      </c>
      <c r="G87" s="45">
        <v>120305.06</v>
      </c>
      <c r="H87" s="45">
        <v>1364201.05</v>
      </c>
      <c r="I87" s="46">
        <f>+F87+G87+H87</f>
        <v>2064950.6300000001</v>
      </c>
      <c r="J87" s="68">
        <v>0</v>
      </c>
      <c r="L87" s="38" t="s">
        <v>44</v>
      </c>
      <c r="M87" s="38" t="s">
        <v>78</v>
      </c>
      <c r="N87" s="76" t="s">
        <v>97</v>
      </c>
      <c r="O87" s="23">
        <v>6055510.06</v>
      </c>
      <c r="P87" s="68">
        <v>0</v>
      </c>
      <c r="Q87" s="44">
        <v>304205.62999999995</v>
      </c>
      <c r="R87" s="45">
        <v>80733.09999999999</v>
      </c>
      <c r="S87" s="45">
        <v>652688.6300000001</v>
      </c>
      <c r="T87" s="46">
        <v>1037627.3600000001</v>
      </c>
      <c r="U87" s="68">
        <v>0</v>
      </c>
      <c r="W87" s="38" t="s">
        <v>44</v>
      </c>
      <c r="X87" s="38" t="s">
        <v>78</v>
      </c>
      <c r="Y87" s="76" t="s">
        <v>97</v>
      </c>
      <c r="Z87" s="48">
        <f>+D87/O87-1</f>
        <v>0.5323132928624019</v>
      </c>
      <c r="AA87" s="68">
        <v>0</v>
      </c>
      <c r="AB87" s="47">
        <f aca="true" t="shared" si="13" ref="AB87:AE89">+F87/Q87-1</f>
        <v>0.9080663300018486</v>
      </c>
      <c r="AC87" s="49">
        <f t="shared" si="13"/>
        <v>0.49015781631078226</v>
      </c>
      <c r="AD87" s="50">
        <f t="shared" si="13"/>
        <v>1.09012534813116</v>
      </c>
      <c r="AE87" s="51">
        <f t="shared" si="13"/>
        <v>0.9900695660145276</v>
      </c>
      <c r="AF87" s="68">
        <v>0</v>
      </c>
    </row>
    <row r="88" spans="1:32" ht="15" thickBot="1">
      <c r="A88" s="52" t="s">
        <v>33</v>
      </c>
      <c r="B88" s="98" t="s">
        <v>33</v>
      </c>
      <c r="C88" s="78" t="s">
        <v>98</v>
      </c>
      <c r="D88" s="25">
        <v>38782990.96000001</v>
      </c>
      <c r="E88" s="69">
        <v>0</v>
      </c>
      <c r="F88" s="53">
        <v>12659431.700000001</v>
      </c>
      <c r="G88" s="54">
        <v>575444.4099999999</v>
      </c>
      <c r="H88" s="54">
        <v>11751527.99</v>
      </c>
      <c r="I88" s="55">
        <f>+F88+G88+H88</f>
        <v>24986404.1</v>
      </c>
      <c r="J88" s="74">
        <v>0</v>
      </c>
      <c r="L88" s="52" t="s">
        <v>33</v>
      </c>
      <c r="M88" s="52" t="s">
        <v>33</v>
      </c>
      <c r="N88" s="78" t="s">
        <v>98</v>
      </c>
      <c r="O88" s="25">
        <v>25608356.759999998</v>
      </c>
      <c r="P88" s="69">
        <v>0</v>
      </c>
      <c r="Q88" s="53">
        <v>6986653.030000001</v>
      </c>
      <c r="R88" s="54">
        <v>262303.89</v>
      </c>
      <c r="S88" s="54">
        <v>6809807.57</v>
      </c>
      <c r="T88" s="55">
        <v>14058764.490000002</v>
      </c>
      <c r="U88" s="69">
        <v>0</v>
      </c>
      <c r="W88" s="52" t="s">
        <v>33</v>
      </c>
      <c r="X88" s="52" t="s">
        <v>33</v>
      </c>
      <c r="Y88" s="78" t="s">
        <v>98</v>
      </c>
      <c r="Z88" s="57">
        <f>+D88/O88-1</f>
        <v>0.5144662081785216</v>
      </c>
      <c r="AA88" s="74">
        <v>0</v>
      </c>
      <c r="AB88" s="56">
        <f t="shared" si="13"/>
        <v>0.8119450966924573</v>
      </c>
      <c r="AC88" s="58">
        <f t="shared" si="13"/>
        <v>1.1938081436764048</v>
      </c>
      <c r="AD88" s="59">
        <f t="shared" si="13"/>
        <v>0.7256769547748028</v>
      </c>
      <c r="AE88" s="60">
        <f t="shared" si="13"/>
        <v>0.7772830690614974</v>
      </c>
      <c r="AF88" s="74">
        <v>0</v>
      </c>
    </row>
    <row r="89" spans="1:32" ht="14.25" thickBot="1">
      <c r="A89" s="2"/>
      <c r="B89" s="2"/>
      <c r="C89" s="2"/>
      <c r="D89" s="26">
        <f aca="true" t="shared" si="14" ref="D89:I89">+SUM(D6:D88)</f>
        <v>1786197458.9300003</v>
      </c>
      <c r="E89" s="26">
        <v>0</v>
      </c>
      <c r="F89" s="19">
        <f t="shared" si="14"/>
        <v>487469402.35</v>
      </c>
      <c r="G89" s="19">
        <f t="shared" si="14"/>
        <v>33311190.209999986</v>
      </c>
      <c r="H89" s="19">
        <f t="shared" si="14"/>
        <v>531327821.22999996</v>
      </c>
      <c r="I89" s="26">
        <f t="shared" si="14"/>
        <v>1052108413.7900001</v>
      </c>
      <c r="J89" s="26">
        <v>0</v>
      </c>
      <c r="L89" s="2" t="s">
        <v>49</v>
      </c>
      <c r="M89" s="2"/>
      <c r="N89" s="2"/>
      <c r="O89" s="26">
        <f aca="true" t="shared" si="15" ref="O89:T89">+SUM(O6:O88)</f>
        <v>1168408369.4</v>
      </c>
      <c r="P89" s="26">
        <v>0</v>
      </c>
      <c r="Q89" s="19">
        <f t="shared" si="15"/>
        <v>270965671.9499999</v>
      </c>
      <c r="R89" s="19">
        <f t="shared" si="15"/>
        <v>16709317.600000001</v>
      </c>
      <c r="S89" s="19">
        <f t="shared" si="15"/>
        <v>327760571.0099999</v>
      </c>
      <c r="T89" s="26">
        <f t="shared" si="15"/>
        <v>615435560.56</v>
      </c>
      <c r="U89" s="26">
        <v>0</v>
      </c>
      <c r="W89" s="2" t="s">
        <v>49</v>
      </c>
      <c r="X89" s="2"/>
      <c r="Y89" s="2"/>
      <c r="Z89" s="62">
        <f>+D89/O89-1</f>
        <v>0.5287441494853777</v>
      </c>
      <c r="AA89" s="70">
        <f>+SUM(AA6:AA88)</f>
        <v>0</v>
      </c>
      <c r="AB89" s="61">
        <f t="shared" si="13"/>
        <v>0.7990079659978131</v>
      </c>
      <c r="AC89" s="63">
        <f t="shared" si="13"/>
        <v>0.9935697559546048</v>
      </c>
      <c r="AD89" s="64">
        <f t="shared" si="13"/>
        <v>0.6210852317980289</v>
      </c>
      <c r="AE89" s="65">
        <f t="shared" si="13"/>
        <v>0.7095346470273196</v>
      </c>
      <c r="AF89" s="70">
        <f>+SUM(AF6:AF88)</f>
        <v>0</v>
      </c>
    </row>
    <row r="90" spans="4:21" ht="11.25" customHeight="1" thickBot="1">
      <c r="D90" s="9"/>
      <c r="J90" s="9"/>
      <c r="O90" s="9"/>
      <c r="U90" s="9"/>
    </row>
    <row r="91" spans="4:32" ht="14.25" thickBot="1">
      <c r="D91" s="2"/>
      <c r="E91" s="27">
        <f>SUM(D89:E89)</f>
        <v>1786197458.9300003</v>
      </c>
      <c r="F91" s="2"/>
      <c r="G91" s="3"/>
      <c r="H91" s="3"/>
      <c r="I91" s="3"/>
      <c r="J91" s="27">
        <f>+I89+J89</f>
        <v>1052108413.7900001</v>
      </c>
      <c r="O91" s="2"/>
      <c r="P91" s="27">
        <f>SUM(O89:P89)</f>
        <v>1168408369.4</v>
      </c>
      <c r="Q91" s="2"/>
      <c r="R91" s="3"/>
      <c r="S91" s="3"/>
      <c r="T91" s="3"/>
      <c r="U91" s="27">
        <f>+SUM(T89:U89)</f>
        <v>615435560.56</v>
      </c>
      <c r="Z91" s="5"/>
      <c r="AA91" s="6">
        <f>+(E91-P91)/P91</f>
        <v>0.5287441494853778</v>
      </c>
      <c r="AB91" s="5"/>
      <c r="AC91" s="7"/>
      <c r="AD91" s="7"/>
      <c r="AE91" s="7"/>
      <c r="AF91" s="6">
        <f>+(J91-U91)/U91</f>
        <v>0.7095346470273196</v>
      </c>
    </row>
    <row r="92" spans="10:32" ht="12.75" customHeight="1">
      <c r="J92" s="66"/>
      <c r="U92" s="66"/>
      <c r="Z92" s="8"/>
      <c r="AA92" s="8"/>
      <c r="AB92" s="8"/>
      <c r="AC92" s="8"/>
      <c r="AD92" s="8"/>
      <c r="AE92" s="8"/>
      <c r="AF92" s="8"/>
    </row>
    <row r="93" spans="1:24" ht="13.5">
      <c r="A93" s="66"/>
      <c r="B93" s="66"/>
      <c r="C93" s="66"/>
      <c r="D93" s="66"/>
      <c r="E93" s="66"/>
      <c r="F93" s="66"/>
      <c r="G93" s="66"/>
      <c r="H93" s="66"/>
      <c r="I93" s="66"/>
      <c r="M93" s="66"/>
      <c r="X93" s="66"/>
    </row>
    <row r="100" spans="1:24" ht="13.5">
      <c r="A100" s="66"/>
      <c r="B100" s="66"/>
      <c r="C100" s="66"/>
      <c r="D100" s="71"/>
      <c r="E100" s="71"/>
      <c r="M100" s="66"/>
      <c r="X100" s="66"/>
    </row>
    <row r="101" spans="1:24" ht="13.5">
      <c r="A101" s="71"/>
      <c r="B101" s="71"/>
      <c r="M101" s="71"/>
      <c r="X101" s="71"/>
    </row>
  </sheetData>
  <sheetProtection/>
  <mergeCells count="17">
    <mergeCell ref="O4:P4"/>
    <mergeCell ref="X3:X5"/>
    <mergeCell ref="A3:A5"/>
    <mergeCell ref="AB4:AF4"/>
    <mergeCell ref="L3:L5"/>
    <mergeCell ref="Z4:AA4"/>
    <mergeCell ref="F4:J4"/>
    <mergeCell ref="O3:U3"/>
    <mergeCell ref="Q4:U4"/>
    <mergeCell ref="M3:M5"/>
    <mergeCell ref="A1:J1"/>
    <mergeCell ref="W1:AF1"/>
    <mergeCell ref="Z3:AF3"/>
    <mergeCell ref="L1:U1"/>
    <mergeCell ref="W3:W5"/>
    <mergeCell ref="B3:B5"/>
    <mergeCell ref="D3:J3"/>
  </mergeCells>
  <printOptions horizontalCentered="1" verticalCentered="1"/>
  <pageMargins left="0.4330708661417323" right="0.15748031496062992" top="0.3937007874015748" bottom="0.15748031496062992" header="0.15748031496062992" footer="0.15748031496062992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AF103"/>
  <sheetViews>
    <sheetView showGridLines="0" zoomScale="78" zoomScaleNormal="78" zoomScalePageLayoutView="0" workbookViewId="0" topLeftCell="A1">
      <pane xSplit="3" ySplit="5" topLeftCell="D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F9" sqref="AF9"/>
    </sheetView>
  </sheetViews>
  <sheetFormatPr defaultColWidth="11.421875" defaultRowHeight="12.75"/>
  <cols>
    <col min="1" max="1" width="27.57421875" style="1" customWidth="1"/>
    <col min="2" max="2" width="17.140625" style="1" customWidth="1"/>
    <col min="3" max="3" width="26.28125" style="1" customWidth="1"/>
    <col min="4" max="5" width="16.7109375" style="1" customWidth="1"/>
    <col min="6" max="8" width="14.7109375" style="1" customWidth="1"/>
    <col min="9" max="10" width="16.7109375" style="1" customWidth="1"/>
    <col min="11" max="11" width="3.00390625" style="99" customWidth="1"/>
    <col min="12" max="12" width="28.8515625" style="1" customWidth="1"/>
    <col min="13" max="13" width="17.00390625" style="1" customWidth="1"/>
    <col min="14" max="14" width="26.421875" style="1" customWidth="1"/>
    <col min="15" max="16" width="16.57421875" style="1" customWidth="1"/>
    <col min="17" max="19" width="14.57421875" style="1" customWidth="1"/>
    <col min="20" max="21" width="16.57421875" style="1" customWidth="1"/>
    <col min="22" max="22" width="3.28125" style="1" customWidth="1"/>
    <col min="23" max="23" width="29.421875" style="1" customWidth="1"/>
    <col min="24" max="24" width="16.8515625" style="1" customWidth="1"/>
    <col min="25" max="25" width="26.28125" style="1" customWidth="1"/>
    <col min="26" max="27" width="16.7109375" style="1" customWidth="1"/>
    <col min="28" max="30" width="12.8515625" style="1" customWidth="1"/>
    <col min="31" max="32" width="16.7109375" style="1" customWidth="1"/>
    <col min="33" max="16384" width="11.421875" style="1" customWidth="1"/>
  </cols>
  <sheetData>
    <row r="1" spans="1:32" ht="13.5">
      <c r="A1" s="113" t="s">
        <v>186</v>
      </c>
      <c r="B1" s="113"/>
      <c r="C1" s="113"/>
      <c r="D1" s="113"/>
      <c r="E1" s="113"/>
      <c r="F1" s="113"/>
      <c r="G1" s="113"/>
      <c r="H1" s="113"/>
      <c r="I1" s="113"/>
      <c r="J1" s="113"/>
      <c r="K1" s="29"/>
      <c r="L1" s="113" t="s">
        <v>186</v>
      </c>
      <c r="M1" s="113"/>
      <c r="N1" s="113"/>
      <c r="O1" s="113"/>
      <c r="P1" s="113"/>
      <c r="Q1" s="113"/>
      <c r="R1" s="113"/>
      <c r="S1" s="113"/>
      <c r="T1" s="113"/>
      <c r="U1" s="113"/>
      <c r="W1" s="113" t="s">
        <v>186</v>
      </c>
      <c r="X1" s="113"/>
      <c r="Y1" s="113"/>
      <c r="Z1" s="113"/>
      <c r="AA1" s="113"/>
      <c r="AB1" s="113"/>
      <c r="AC1" s="113"/>
      <c r="AD1" s="113"/>
      <c r="AE1" s="113"/>
      <c r="AF1" s="113"/>
    </row>
    <row r="2" spans="1:25" ht="14.25" thickBot="1">
      <c r="A2" s="1" t="s">
        <v>90</v>
      </c>
      <c r="C2" s="12" t="s">
        <v>202</v>
      </c>
      <c r="L2" s="1" t="s">
        <v>90</v>
      </c>
      <c r="N2" s="12" t="s">
        <v>203</v>
      </c>
      <c r="W2" s="1" t="s">
        <v>90</v>
      </c>
      <c r="Y2" s="12" t="s">
        <v>204</v>
      </c>
    </row>
    <row r="3" spans="1:32" ht="26.25" customHeight="1" thickBot="1">
      <c r="A3" s="117" t="s">
        <v>50</v>
      </c>
      <c r="B3" s="117" t="s">
        <v>177</v>
      </c>
      <c r="C3" s="13" t="s">
        <v>87</v>
      </c>
      <c r="D3" s="114" t="s">
        <v>56</v>
      </c>
      <c r="E3" s="115"/>
      <c r="F3" s="115"/>
      <c r="G3" s="115"/>
      <c r="H3" s="115"/>
      <c r="I3" s="115"/>
      <c r="J3" s="116"/>
      <c r="L3" s="117" t="s">
        <v>50</v>
      </c>
      <c r="M3" s="117" t="s">
        <v>177</v>
      </c>
      <c r="N3" s="13" t="s">
        <v>87</v>
      </c>
      <c r="O3" s="114" t="s">
        <v>56</v>
      </c>
      <c r="P3" s="115"/>
      <c r="Q3" s="115"/>
      <c r="R3" s="115"/>
      <c r="S3" s="115"/>
      <c r="T3" s="115"/>
      <c r="U3" s="116"/>
      <c r="W3" s="117" t="s">
        <v>50</v>
      </c>
      <c r="X3" s="117" t="s">
        <v>177</v>
      </c>
      <c r="Y3" s="4" t="s">
        <v>87</v>
      </c>
      <c r="Z3" s="114" t="s">
        <v>56</v>
      </c>
      <c r="AA3" s="115"/>
      <c r="AB3" s="115"/>
      <c r="AC3" s="115"/>
      <c r="AD3" s="115"/>
      <c r="AE3" s="115"/>
      <c r="AF3" s="116"/>
    </row>
    <row r="4" spans="1:32" ht="16.5" customHeight="1" thickBot="1">
      <c r="A4" s="118"/>
      <c r="B4" s="118"/>
      <c r="C4" s="14" t="s">
        <v>89</v>
      </c>
      <c r="D4" s="120" t="s">
        <v>57</v>
      </c>
      <c r="E4" s="121"/>
      <c r="F4" s="122" t="s">
        <v>58</v>
      </c>
      <c r="G4" s="123"/>
      <c r="H4" s="123"/>
      <c r="I4" s="123"/>
      <c r="J4" s="124"/>
      <c r="L4" s="118"/>
      <c r="M4" s="118"/>
      <c r="N4" s="14" t="s">
        <v>89</v>
      </c>
      <c r="O4" s="120" t="s">
        <v>57</v>
      </c>
      <c r="P4" s="121"/>
      <c r="Q4" s="122" t="s">
        <v>58</v>
      </c>
      <c r="R4" s="123"/>
      <c r="S4" s="123"/>
      <c r="T4" s="123"/>
      <c r="U4" s="124"/>
      <c r="W4" s="118"/>
      <c r="X4" s="118"/>
      <c r="Y4" s="10" t="s">
        <v>89</v>
      </c>
      <c r="Z4" s="106" t="s">
        <v>57</v>
      </c>
      <c r="AA4" s="107"/>
      <c r="AB4" s="114" t="s">
        <v>58</v>
      </c>
      <c r="AC4" s="115"/>
      <c r="AD4" s="115"/>
      <c r="AE4" s="115"/>
      <c r="AF4" s="116"/>
    </row>
    <row r="5" spans="1:32" s="18" customFormat="1" ht="54" customHeight="1" thickBot="1">
      <c r="A5" s="119"/>
      <c r="B5" s="119"/>
      <c r="C5" s="15">
        <v>43809</v>
      </c>
      <c r="D5" s="21" t="s">
        <v>187</v>
      </c>
      <c r="E5" s="20" t="s">
        <v>51</v>
      </c>
      <c r="F5" s="16" t="s">
        <v>52</v>
      </c>
      <c r="G5" s="17" t="s">
        <v>53</v>
      </c>
      <c r="H5" s="17" t="s">
        <v>54</v>
      </c>
      <c r="I5" s="21" t="s">
        <v>55</v>
      </c>
      <c r="J5" s="28" t="s">
        <v>51</v>
      </c>
      <c r="K5" s="100"/>
      <c r="L5" s="119"/>
      <c r="M5" s="119"/>
      <c r="N5" s="15">
        <v>43809</v>
      </c>
      <c r="O5" s="21" t="s">
        <v>55</v>
      </c>
      <c r="P5" s="20" t="s">
        <v>51</v>
      </c>
      <c r="Q5" s="16" t="s">
        <v>52</v>
      </c>
      <c r="R5" s="17" t="s">
        <v>53</v>
      </c>
      <c r="S5" s="17" t="s">
        <v>54</v>
      </c>
      <c r="T5" s="21" t="s">
        <v>55</v>
      </c>
      <c r="U5" s="28" t="s">
        <v>51</v>
      </c>
      <c r="W5" s="119"/>
      <c r="X5" s="119"/>
      <c r="Y5" s="11">
        <v>43809</v>
      </c>
      <c r="Z5" s="21" t="s">
        <v>55</v>
      </c>
      <c r="AA5" s="28" t="s">
        <v>51</v>
      </c>
      <c r="AB5" s="31" t="s">
        <v>52</v>
      </c>
      <c r="AC5" s="32" t="s">
        <v>53</v>
      </c>
      <c r="AD5" s="33" t="s">
        <v>54</v>
      </c>
      <c r="AE5" s="21" t="s">
        <v>55</v>
      </c>
      <c r="AF5" s="28" t="s">
        <v>51</v>
      </c>
    </row>
    <row r="6" spans="1:32" ht="14.25">
      <c r="A6" s="34" t="s">
        <v>59</v>
      </c>
      <c r="B6" s="96" t="s">
        <v>178</v>
      </c>
      <c r="C6" s="75" t="s">
        <v>97</v>
      </c>
      <c r="D6" s="22">
        <v>79258753.65</v>
      </c>
      <c r="E6" s="67">
        <v>6378338.75</v>
      </c>
      <c r="F6" s="35">
        <v>3208805.700000001</v>
      </c>
      <c r="G6" s="36">
        <v>2282244.62</v>
      </c>
      <c r="H6" s="36">
        <v>4055994.6899999995</v>
      </c>
      <c r="I6" s="37">
        <f aca="true" t="shared" si="0" ref="I6:I74">+F6+G6+H6</f>
        <v>9547045.010000002</v>
      </c>
      <c r="J6" s="67">
        <v>918552.57</v>
      </c>
      <c r="L6" s="34" t="s">
        <v>59</v>
      </c>
      <c r="M6" s="34" t="s">
        <v>178</v>
      </c>
      <c r="N6" s="75" t="s">
        <v>97</v>
      </c>
      <c r="O6" s="103">
        <v>47607568</v>
      </c>
      <c r="P6" s="67">
        <v>4318662.49</v>
      </c>
      <c r="Q6" s="35">
        <v>1748310.4800000007</v>
      </c>
      <c r="R6" s="36">
        <v>1295809.1199999999</v>
      </c>
      <c r="S6" s="36">
        <v>2635874.2600000002</v>
      </c>
      <c r="T6" s="37">
        <f aca="true" t="shared" si="1" ref="T6:T74">+Q6+R6+S6</f>
        <v>5679993.860000001</v>
      </c>
      <c r="U6" s="37">
        <v>378126.71</v>
      </c>
      <c r="W6" s="34" t="s">
        <v>59</v>
      </c>
      <c r="X6" s="34" t="s">
        <v>178</v>
      </c>
      <c r="Y6" s="75" t="s">
        <v>97</v>
      </c>
      <c r="Z6" s="40">
        <f>+D6/O6-1</f>
        <v>0.6648351717945349</v>
      </c>
      <c r="AA6" s="40">
        <f>+E6/P6-1</f>
        <v>0.4769245720797226</v>
      </c>
      <c r="AB6" s="39">
        <f aca="true" t="shared" si="2" ref="AB6:AF7">+F6/Q6-1</f>
        <v>0.8353752017776612</v>
      </c>
      <c r="AC6" s="41">
        <f t="shared" si="2"/>
        <v>0.761250623085598</v>
      </c>
      <c r="AD6" s="42">
        <f t="shared" si="2"/>
        <v>0.5387663787877344</v>
      </c>
      <c r="AE6" s="43">
        <f t="shared" si="2"/>
        <v>0.6808196003930187</v>
      </c>
      <c r="AF6" s="43">
        <f t="shared" si="2"/>
        <v>1.4292189514990885</v>
      </c>
    </row>
    <row r="7" spans="1:32" ht="14.25">
      <c r="A7" s="38" t="s">
        <v>60</v>
      </c>
      <c r="B7" s="97" t="s">
        <v>17</v>
      </c>
      <c r="C7" s="76" t="s">
        <v>97</v>
      </c>
      <c r="D7" s="23">
        <v>90562214.67999998</v>
      </c>
      <c r="E7" s="68">
        <v>7287983.43</v>
      </c>
      <c r="F7" s="44">
        <v>10206885.400000006</v>
      </c>
      <c r="G7" s="45">
        <v>757862.2300000001</v>
      </c>
      <c r="H7" s="45">
        <v>3637044.7500000014</v>
      </c>
      <c r="I7" s="46">
        <f t="shared" si="0"/>
        <v>14601792.380000008</v>
      </c>
      <c r="J7" s="68">
        <v>2036273.82</v>
      </c>
      <c r="L7" s="38" t="s">
        <v>60</v>
      </c>
      <c r="M7" s="38" t="s">
        <v>17</v>
      </c>
      <c r="N7" s="76" t="s">
        <v>97</v>
      </c>
      <c r="O7" s="23">
        <v>55166411</v>
      </c>
      <c r="P7" s="68">
        <v>5004353.6899999995</v>
      </c>
      <c r="Q7" s="44">
        <v>5704685.56</v>
      </c>
      <c r="R7" s="45">
        <v>479765.08999999973</v>
      </c>
      <c r="S7" s="45">
        <v>2320433.1599999997</v>
      </c>
      <c r="T7" s="46">
        <f t="shared" si="1"/>
        <v>8504883.809999999</v>
      </c>
      <c r="U7" s="46">
        <v>1154341.4</v>
      </c>
      <c r="W7" s="38" t="s">
        <v>60</v>
      </c>
      <c r="X7" s="38" t="s">
        <v>17</v>
      </c>
      <c r="Y7" s="76" t="s">
        <v>97</v>
      </c>
      <c r="Z7" s="48">
        <f>+D7/O7-1</f>
        <v>0.6416187502210353</v>
      </c>
      <c r="AA7" s="48">
        <f>+E7/P7-1</f>
        <v>0.45632860534284103</v>
      </c>
      <c r="AB7" s="47">
        <f t="shared" si="2"/>
        <v>0.7892108675662057</v>
      </c>
      <c r="AC7" s="49">
        <f t="shared" si="2"/>
        <v>0.579652721293249</v>
      </c>
      <c r="AD7" s="50">
        <f t="shared" si="2"/>
        <v>0.5673990583723609</v>
      </c>
      <c r="AE7" s="51">
        <f t="shared" si="2"/>
        <v>0.7168714712870381</v>
      </c>
      <c r="AF7" s="51">
        <f t="shared" si="2"/>
        <v>0.764013505883095</v>
      </c>
    </row>
    <row r="8" spans="1:32" ht="14.25">
      <c r="A8" s="38" t="s">
        <v>188</v>
      </c>
      <c r="B8" s="97" t="s">
        <v>9</v>
      </c>
      <c r="C8" s="76" t="s">
        <v>98</v>
      </c>
      <c r="D8" s="23">
        <v>76133850.77</v>
      </c>
      <c r="E8" s="68">
        <v>6126862.5600000005</v>
      </c>
      <c r="F8" s="44">
        <v>2983387.8299999996</v>
      </c>
      <c r="G8" s="45">
        <v>1854266.3399999999</v>
      </c>
      <c r="H8" s="45">
        <v>3328029.5400000005</v>
      </c>
      <c r="I8" s="46">
        <f t="shared" si="0"/>
        <v>8165683.710000001</v>
      </c>
      <c r="J8" s="68">
        <v>774157.49</v>
      </c>
      <c r="L8" s="38" t="s">
        <v>193</v>
      </c>
      <c r="M8" s="38" t="s">
        <v>9</v>
      </c>
      <c r="N8" s="76" t="s">
        <v>98</v>
      </c>
      <c r="O8" s="23">
        <v>46107175</v>
      </c>
      <c r="P8" s="68">
        <v>4182556.16</v>
      </c>
      <c r="Q8" s="44">
        <v>1608954.579999999</v>
      </c>
      <c r="R8" s="45">
        <v>955678.2699999999</v>
      </c>
      <c r="S8" s="45">
        <v>2169535.1199999996</v>
      </c>
      <c r="T8" s="46">
        <f t="shared" si="1"/>
        <v>4734167.969999999</v>
      </c>
      <c r="U8" s="46">
        <v>307864.94</v>
      </c>
      <c r="W8" s="38" t="s">
        <v>188</v>
      </c>
      <c r="X8" s="38" t="s">
        <v>9</v>
      </c>
      <c r="Y8" s="76" t="s">
        <v>98</v>
      </c>
      <c r="Z8" s="48">
        <f aca="true" t="shared" si="3" ref="Z8:AA71">+D8/O8-1</f>
        <v>0.6512365108033618</v>
      </c>
      <c r="AA8" s="48">
        <f t="shared" si="3"/>
        <v>0.464860799382548</v>
      </c>
      <c r="AB8" s="47">
        <f aca="true" t="shared" si="4" ref="AB8:AB71">+F8/Q8-1</f>
        <v>0.8542399313720848</v>
      </c>
      <c r="AC8" s="49">
        <f aca="true" t="shared" si="5" ref="AC8:AC71">+G8/R8-1</f>
        <v>0.940262113524879</v>
      </c>
      <c r="AD8" s="50">
        <f aca="true" t="shared" si="6" ref="AD8:AD71">+H8/S8-1</f>
        <v>0.5339827916682911</v>
      </c>
      <c r="AE8" s="51">
        <f aca="true" t="shared" si="7" ref="AE8:AF71">+I8/T8-1</f>
        <v>0.7248403017690146</v>
      </c>
      <c r="AF8" s="51">
        <f t="shared" si="7"/>
        <v>1.5146010130286354</v>
      </c>
    </row>
    <row r="9" spans="1:32" ht="14.25">
      <c r="A9" s="38" t="s">
        <v>189</v>
      </c>
      <c r="B9" s="97" t="s">
        <v>78</v>
      </c>
      <c r="C9" s="76" t="s">
        <v>97</v>
      </c>
      <c r="D9" s="23">
        <v>76307276.36999997</v>
      </c>
      <c r="E9" s="68">
        <v>6140818.98</v>
      </c>
      <c r="F9" s="44">
        <v>3114013.84</v>
      </c>
      <c r="G9" s="45">
        <v>2609965.09</v>
      </c>
      <c r="H9" s="45">
        <v>6700799.9300000025</v>
      </c>
      <c r="I9" s="46">
        <f t="shared" si="0"/>
        <v>12424778.860000003</v>
      </c>
      <c r="J9" s="68">
        <v>3429236.46</v>
      </c>
      <c r="L9" s="38" t="s">
        <v>194</v>
      </c>
      <c r="M9" s="38" t="s">
        <v>78</v>
      </c>
      <c r="N9" s="76" t="s">
        <v>97</v>
      </c>
      <c r="O9" s="23">
        <v>46247408</v>
      </c>
      <c r="P9" s="68">
        <v>4195277.22</v>
      </c>
      <c r="Q9" s="44">
        <v>1079769.5099999993</v>
      </c>
      <c r="R9" s="45">
        <v>1520901.8699999992</v>
      </c>
      <c r="S9" s="45">
        <v>4056418.8899999987</v>
      </c>
      <c r="T9" s="46">
        <f t="shared" si="1"/>
        <v>6657090.269999998</v>
      </c>
      <c r="U9" s="46">
        <v>211640.15</v>
      </c>
      <c r="W9" s="38" t="s">
        <v>189</v>
      </c>
      <c r="X9" s="38" t="s">
        <v>78</v>
      </c>
      <c r="Y9" s="76" t="s">
        <v>97</v>
      </c>
      <c r="Z9" s="48">
        <f t="shared" si="3"/>
        <v>0.6499795268526178</v>
      </c>
      <c r="AA9" s="48">
        <f t="shared" si="3"/>
        <v>0.463745697358231</v>
      </c>
      <c r="AB9" s="47">
        <f t="shared" si="4"/>
        <v>1.883961633626793</v>
      </c>
      <c r="AC9" s="49">
        <f t="shared" si="5"/>
        <v>0.7160640942600729</v>
      </c>
      <c r="AD9" s="50">
        <f t="shared" si="6"/>
        <v>0.6519003859584147</v>
      </c>
      <c r="AE9" s="51">
        <f t="shared" si="7"/>
        <v>0.8663978338992853</v>
      </c>
      <c r="AF9" s="51">
        <f t="shared" si="7"/>
        <v>15.20314699266656</v>
      </c>
    </row>
    <row r="10" spans="1:32" ht="14.25">
      <c r="A10" s="38" t="s">
        <v>0</v>
      </c>
      <c r="B10" s="97" t="s">
        <v>71</v>
      </c>
      <c r="C10" s="76" t="s">
        <v>98</v>
      </c>
      <c r="D10" s="23">
        <v>83349652.90999997</v>
      </c>
      <c r="E10" s="68">
        <v>6707553.379999999</v>
      </c>
      <c r="F10" s="44">
        <v>5841267.860000002</v>
      </c>
      <c r="G10" s="45">
        <v>2632437.649999998</v>
      </c>
      <c r="H10" s="45">
        <v>7096575.410000003</v>
      </c>
      <c r="I10" s="46">
        <f t="shared" si="0"/>
        <v>15570280.920000002</v>
      </c>
      <c r="J10" s="68">
        <v>2241526.69</v>
      </c>
      <c r="L10" s="38" t="s">
        <v>0</v>
      </c>
      <c r="M10" s="38" t="s">
        <v>71</v>
      </c>
      <c r="N10" s="76" t="s">
        <v>98</v>
      </c>
      <c r="O10" s="23">
        <v>50927065</v>
      </c>
      <c r="P10" s="68">
        <v>4619786.58</v>
      </c>
      <c r="Q10" s="44">
        <v>4223337.940000002</v>
      </c>
      <c r="R10" s="45">
        <v>1789363.2999999993</v>
      </c>
      <c r="S10" s="45">
        <v>4486610.999999997</v>
      </c>
      <c r="T10" s="46">
        <f t="shared" si="1"/>
        <v>10499312.239999998</v>
      </c>
      <c r="U10" s="46">
        <v>1483806.1400000001</v>
      </c>
      <c r="W10" s="38" t="s">
        <v>0</v>
      </c>
      <c r="X10" s="38" t="s">
        <v>71</v>
      </c>
      <c r="Y10" s="76" t="s">
        <v>98</v>
      </c>
      <c r="Z10" s="48">
        <f t="shared" si="3"/>
        <v>0.6366474861647724</v>
      </c>
      <c r="AA10" s="48">
        <f t="shared" si="3"/>
        <v>0.45191845204243153</v>
      </c>
      <c r="AB10" s="47">
        <f t="shared" si="4"/>
        <v>0.3830926965792367</v>
      </c>
      <c r="AC10" s="49">
        <f t="shared" si="5"/>
        <v>0.47115884739560654</v>
      </c>
      <c r="AD10" s="50">
        <f t="shared" si="6"/>
        <v>0.5817229106780168</v>
      </c>
      <c r="AE10" s="51">
        <f t="shared" si="7"/>
        <v>0.4829810338129352</v>
      </c>
      <c r="AF10" s="51">
        <f t="shared" si="7"/>
        <v>0.5106600718069543</v>
      </c>
    </row>
    <row r="11" spans="1:32" ht="14.25">
      <c r="A11" s="38" t="s">
        <v>1</v>
      </c>
      <c r="B11" s="97" t="s">
        <v>77</v>
      </c>
      <c r="C11" s="76" t="s">
        <v>98</v>
      </c>
      <c r="D11" s="23">
        <v>84662501.69000001</v>
      </c>
      <c r="E11" s="68">
        <v>6813204.7299999995</v>
      </c>
      <c r="F11" s="44">
        <v>6506980.130000002</v>
      </c>
      <c r="G11" s="45">
        <v>2546781.0600000015</v>
      </c>
      <c r="H11" s="45">
        <v>4969084.709999999</v>
      </c>
      <c r="I11" s="46">
        <f t="shared" si="0"/>
        <v>14022845.900000002</v>
      </c>
      <c r="J11" s="68">
        <v>2494229.98</v>
      </c>
      <c r="L11" s="38" t="s">
        <v>1</v>
      </c>
      <c r="M11" s="38" t="s">
        <v>77</v>
      </c>
      <c r="N11" s="76" t="s">
        <v>98</v>
      </c>
      <c r="O11" s="23">
        <v>51376202</v>
      </c>
      <c r="P11" s="68">
        <v>4660529.529999999</v>
      </c>
      <c r="Q11" s="44">
        <v>4002186.1799999974</v>
      </c>
      <c r="R11" s="45">
        <v>1565985.3200000012</v>
      </c>
      <c r="S11" s="45">
        <v>3130989.880000001</v>
      </c>
      <c r="T11" s="46">
        <f t="shared" si="1"/>
        <v>8699161.379999999</v>
      </c>
      <c r="U11" s="46">
        <v>1203675.23</v>
      </c>
      <c r="W11" s="38" t="s">
        <v>1</v>
      </c>
      <c r="X11" s="38" t="s">
        <v>77</v>
      </c>
      <c r="Y11" s="76" t="s">
        <v>98</v>
      </c>
      <c r="Z11" s="48">
        <f t="shared" si="3"/>
        <v>0.6478933512835381</v>
      </c>
      <c r="AA11" s="48">
        <f t="shared" si="3"/>
        <v>0.4618949812769453</v>
      </c>
      <c r="AB11" s="47">
        <f t="shared" si="4"/>
        <v>0.6258564287981241</v>
      </c>
      <c r="AC11" s="49">
        <f t="shared" si="5"/>
        <v>0.6263122185589833</v>
      </c>
      <c r="AD11" s="50">
        <f t="shared" si="6"/>
        <v>0.5870650817945147</v>
      </c>
      <c r="AE11" s="51">
        <f t="shared" si="7"/>
        <v>0.6119767512578327</v>
      </c>
      <c r="AF11" s="51">
        <f t="shared" si="7"/>
        <v>1.0721785393889016</v>
      </c>
    </row>
    <row r="12" spans="1:32" ht="14.25">
      <c r="A12" s="38" t="s">
        <v>2</v>
      </c>
      <c r="B12" s="97" t="s">
        <v>178</v>
      </c>
      <c r="C12" s="76" t="s">
        <v>97</v>
      </c>
      <c r="D12" s="23">
        <v>143149079.24000004</v>
      </c>
      <c r="E12" s="68">
        <v>11519905.09</v>
      </c>
      <c r="F12" s="44">
        <v>30771983.259999994</v>
      </c>
      <c r="G12" s="45">
        <v>5780057.979999998</v>
      </c>
      <c r="H12" s="45">
        <v>29419126.54000001</v>
      </c>
      <c r="I12" s="46">
        <f t="shared" si="0"/>
        <v>65971167.78</v>
      </c>
      <c r="J12" s="68">
        <v>9865694.82</v>
      </c>
      <c r="L12" s="38" t="s">
        <v>2</v>
      </c>
      <c r="M12" s="38" t="s">
        <v>178</v>
      </c>
      <c r="N12" s="76" t="s">
        <v>97</v>
      </c>
      <c r="O12" s="23">
        <v>87053194</v>
      </c>
      <c r="P12" s="68">
        <v>7896924.379999999</v>
      </c>
      <c r="Q12" s="44">
        <v>16962734.939999994</v>
      </c>
      <c r="R12" s="45">
        <v>3725225.1100000013</v>
      </c>
      <c r="S12" s="45">
        <v>15766179.63000001</v>
      </c>
      <c r="T12" s="46">
        <f t="shared" si="1"/>
        <v>36454139.68000001</v>
      </c>
      <c r="U12" s="46">
        <v>4687714.02</v>
      </c>
      <c r="W12" s="38" t="s">
        <v>2</v>
      </c>
      <c r="X12" s="38" t="s">
        <v>178</v>
      </c>
      <c r="Y12" s="76" t="s">
        <v>97</v>
      </c>
      <c r="Z12" s="48">
        <f t="shared" si="3"/>
        <v>0.644386296038719</v>
      </c>
      <c r="AA12" s="48">
        <f t="shared" si="3"/>
        <v>0.45878376639589913</v>
      </c>
      <c r="AB12" s="47">
        <f t="shared" si="4"/>
        <v>0.8140932679102515</v>
      </c>
      <c r="AC12" s="49">
        <f t="shared" si="5"/>
        <v>0.5515996508463339</v>
      </c>
      <c r="AD12" s="50">
        <f t="shared" si="6"/>
        <v>0.8659641860239284</v>
      </c>
      <c r="AE12" s="51">
        <f t="shared" si="7"/>
        <v>0.8097030504383032</v>
      </c>
      <c r="AF12" s="51">
        <f t="shared" si="7"/>
        <v>1.1045854712783867</v>
      </c>
    </row>
    <row r="13" spans="1:32" ht="14.25">
      <c r="A13" s="38" t="s">
        <v>3</v>
      </c>
      <c r="B13" s="97" t="s">
        <v>17</v>
      </c>
      <c r="C13" s="76" t="s">
        <v>97</v>
      </c>
      <c r="D13" s="23">
        <v>136131014.08999994</v>
      </c>
      <c r="E13" s="68">
        <v>10955127.15</v>
      </c>
      <c r="F13" s="44">
        <v>30581191.969999988</v>
      </c>
      <c r="G13" s="45">
        <v>3097040.409999999</v>
      </c>
      <c r="H13" s="45">
        <v>19128242.439999998</v>
      </c>
      <c r="I13" s="46">
        <f t="shared" si="0"/>
        <v>52806474.819999985</v>
      </c>
      <c r="J13" s="68">
        <v>6545482.48</v>
      </c>
      <c r="L13" s="38" t="s">
        <v>3</v>
      </c>
      <c r="M13" s="38" t="s">
        <v>17</v>
      </c>
      <c r="N13" s="76" t="s">
        <v>97</v>
      </c>
      <c r="O13" s="23">
        <v>84531946</v>
      </c>
      <c r="P13" s="68">
        <v>7668212.379999999</v>
      </c>
      <c r="Q13" s="44">
        <v>17496174.43</v>
      </c>
      <c r="R13" s="45">
        <v>1895755.1100000003</v>
      </c>
      <c r="S13" s="45">
        <v>9926419.829999993</v>
      </c>
      <c r="T13" s="46">
        <f t="shared" si="1"/>
        <v>29318349.36999999</v>
      </c>
      <c r="U13" s="46">
        <v>3884313.15</v>
      </c>
      <c r="W13" s="38" t="s">
        <v>3</v>
      </c>
      <c r="X13" s="38" t="s">
        <v>17</v>
      </c>
      <c r="Y13" s="76" t="s">
        <v>97</v>
      </c>
      <c r="Z13" s="48">
        <f t="shared" si="3"/>
        <v>0.6104090882989959</v>
      </c>
      <c r="AA13" s="48">
        <f t="shared" si="3"/>
        <v>0.42864159299667204</v>
      </c>
      <c r="AB13" s="47">
        <f t="shared" si="4"/>
        <v>0.7478787772922306</v>
      </c>
      <c r="AC13" s="49">
        <f t="shared" si="5"/>
        <v>0.6336711390955969</v>
      </c>
      <c r="AD13" s="50">
        <f t="shared" si="6"/>
        <v>0.927003166054887</v>
      </c>
      <c r="AE13" s="51">
        <f t="shared" si="7"/>
        <v>0.8011407857099291</v>
      </c>
      <c r="AF13" s="51">
        <f t="shared" si="7"/>
        <v>0.6851067942346514</v>
      </c>
    </row>
    <row r="14" spans="1:32" ht="14.25">
      <c r="A14" s="38" t="s">
        <v>4</v>
      </c>
      <c r="B14" s="97" t="s">
        <v>178</v>
      </c>
      <c r="C14" s="76" t="s">
        <v>97</v>
      </c>
      <c r="D14" s="23">
        <v>96194495.64000005</v>
      </c>
      <c r="E14" s="68">
        <v>7741240.57</v>
      </c>
      <c r="F14" s="44">
        <v>9362004.359999998</v>
      </c>
      <c r="G14" s="45">
        <v>2571647.830000001</v>
      </c>
      <c r="H14" s="45">
        <v>9941281.720000003</v>
      </c>
      <c r="I14" s="46">
        <f t="shared" si="0"/>
        <v>21874933.91</v>
      </c>
      <c r="J14" s="68">
        <v>3753334.65</v>
      </c>
      <c r="L14" s="38" t="s">
        <v>4</v>
      </c>
      <c r="M14" s="38" t="s">
        <v>178</v>
      </c>
      <c r="N14" s="76" t="s">
        <v>97</v>
      </c>
      <c r="O14" s="23">
        <v>56838417</v>
      </c>
      <c r="P14" s="68">
        <v>5156027.72</v>
      </c>
      <c r="Q14" s="44">
        <v>5030764.6400000015</v>
      </c>
      <c r="R14" s="45">
        <v>1661068.82</v>
      </c>
      <c r="S14" s="45">
        <v>8219065.380000002</v>
      </c>
      <c r="T14" s="46">
        <f t="shared" si="1"/>
        <v>14910898.840000004</v>
      </c>
      <c r="U14" s="46">
        <v>1648754.56</v>
      </c>
      <c r="W14" s="38" t="s">
        <v>4</v>
      </c>
      <c r="X14" s="38" t="s">
        <v>178</v>
      </c>
      <c r="Y14" s="76" t="s">
        <v>97</v>
      </c>
      <c r="Z14" s="48">
        <f t="shared" si="3"/>
        <v>0.6924203860216593</v>
      </c>
      <c r="AA14" s="48">
        <f t="shared" si="3"/>
        <v>0.5013962279473549</v>
      </c>
      <c r="AB14" s="47">
        <f t="shared" si="4"/>
        <v>0.8609505770876205</v>
      </c>
      <c r="AC14" s="49">
        <f t="shared" si="5"/>
        <v>0.5481886114748702</v>
      </c>
      <c r="AD14" s="50">
        <f t="shared" si="6"/>
        <v>0.2095391945890568</v>
      </c>
      <c r="AE14" s="51">
        <f t="shared" si="7"/>
        <v>0.46704327785513944</v>
      </c>
      <c r="AF14" s="51">
        <f t="shared" si="7"/>
        <v>1.276466577293348</v>
      </c>
    </row>
    <row r="15" spans="1:32" ht="14.25">
      <c r="A15" s="38" t="s">
        <v>45</v>
      </c>
      <c r="B15" s="97" t="s">
        <v>179</v>
      </c>
      <c r="C15" s="76" t="s">
        <v>98</v>
      </c>
      <c r="D15" s="23">
        <v>87203916.49</v>
      </c>
      <c r="E15" s="68">
        <v>7017724.79</v>
      </c>
      <c r="F15" s="44">
        <v>8425287.720000003</v>
      </c>
      <c r="G15" s="45">
        <v>280563.9599999999</v>
      </c>
      <c r="H15" s="45">
        <v>3253816.69</v>
      </c>
      <c r="I15" s="46">
        <f t="shared" si="0"/>
        <v>11959668.370000001</v>
      </c>
      <c r="J15" s="68">
        <v>1586272.5300000003</v>
      </c>
      <c r="L15" s="38" t="s">
        <v>45</v>
      </c>
      <c r="M15" s="38" t="s">
        <v>179</v>
      </c>
      <c r="N15" s="76" t="s">
        <v>98</v>
      </c>
      <c r="O15" s="23">
        <v>52276438</v>
      </c>
      <c r="P15" s="68">
        <v>4742193.34</v>
      </c>
      <c r="Q15" s="44">
        <v>4673827.860000001</v>
      </c>
      <c r="R15" s="45">
        <v>62669.20999999998</v>
      </c>
      <c r="S15" s="45">
        <v>1791248.2400000014</v>
      </c>
      <c r="T15" s="46">
        <f t="shared" si="1"/>
        <v>6527745.310000002</v>
      </c>
      <c r="U15" s="46">
        <v>891901.5700000001</v>
      </c>
      <c r="W15" s="38" t="s">
        <v>45</v>
      </c>
      <c r="X15" s="38" t="s">
        <v>179</v>
      </c>
      <c r="Y15" s="76" t="s">
        <v>98</v>
      </c>
      <c r="Z15" s="48">
        <f t="shared" si="3"/>
        <v>0.6681304202478371</v>
      </c>
      <c r="AA15" s="48">
        <f t="shared" si="3"/>
        <v>0.47984788616821783</v>
      </c>
      <c r="AB15" s="47">
        <f t="shared" si="4"/>
        <v>0.8026525521203085</v>
      </c>
      <c r="AC15" s="49">
        <f t="shared" si="5"/>
        <v>3.476902772509818</v>
      </c>
      <c r="AD15" s="50">
        <f t="shared" si="6"/>
        <v>0.8165079620678357</v>
      </c>
      <c r="AE15" s="51">
        <f t="shared" si="7"/>
        <v>0.8321285224897963</v>
      </c>
      <c r="AF15" s="51">
        <f t="shared" si="7"/>
        <v>0.7785286889897505</v>
      </c>
    </row>
    <row r="16" spans="1:32" ht="14.25">
      <c r="A16" s="38" t="s">
        <v>5</v>
      </c>
      <c r="B16" s="97" t="s">
        <v>78</v>
      </c>
      <c r="C16" s="76" t="s">
        <v>99</v>
      </c>
      <c r="D16" s="23">
        <v>120031605.07</v>
      </c>
      <c r="E16" s="68">
        <v>9659529.120000001</v>
      </c>
      <c r="F16" s="44">
        <v>20736573.70000001</v>
      </c>
      <c r="G16" s="45">
        <v>5008195.030000002</v>
      </c>
      <c r="H16" s="45">
        <v>24716617.69999999</v>
      </c>
      <c r="I16" s="46">
        <f t="shared" si="0"/>
        <v>50461386.43000001</v>
      </c>
      <c r="J16" s="68">
        <v>6624172.62</v>
      </c>
      <c r="L16" s="38" t="s">
        <v>5</v>
      </c>
      <c r="M16" s="38" t="s">
        <v>78</v>
      </c>
      <c r="N16" s="76" t="s">
        <v>99</v>
      </c>
      <c r="O16" s="23">
        <v>72172826</v>
      </c>
      <c r="P16" s="68">
        <v>6547069.91</v>
      </c>
      <c r="Q16" s="44">
        <v>12403343.149999995</v>
      </c>
      <c r="R16" s="45">
        <v>3170719.029999998</v>
      </c>
      <c r="S16" s="45">
        <v>15142106.480000004</v>
      </c>
      <c r="T16" s="46">
        <f t="shared" si="1"/>
        <v>30716168.659999996</v>
      </c>
      <c r="U16" s="46">
        <v>4292164.99</v>
      </c>
      <c r="W16" s="38" t="s">
        <v>5</v>
      </c>
      <c r="X16" s="38" t="s">
        <v>78</v>
      </c>
      <c r="Y16" s="76" t="s">
        <v>99</v>
      </c>
      <c r="Z16" s="48">
        <f t="shared" si="3"/>
        <v>0.6631135528765355</v>
      </c>
      <c r="AA16" s="48">
        <f t="shared" si="3"/>
        <v>0.4753972773753383</v>
      </c>
      <c r="AB16" s="47">
        <f t="shared" si="4"/>
        <v>0.6718535840879336</v>
      </c>
      <c r="AC16" s="49">
        <f t="shared" si="5"/>
        <v>0.5795139785690835</v>
      </c>
      <c r="AD16" s="50">
        <f t="shared" si="6"/>
        <v>0.6323103877684517</v>
      </c>
      <c r="AE16" s="51">
        <f t="shared" si="7"/>
        <v>0.6428281465882539</v>
      </c>
      <c r="AF16" s="51">
        <f t="shared" si="7"/>
        <v>0.5433173317971638</v>
      </c>
    </row>
    <row r="17" spans="1:32" ht="14.25">
      <c r="A17" s="38" t="s">
        <v>61</v>
      </c>
      <c r="B17" s="97" t="s">
        <v>67</v>
      </c>
      <c r="C17" s="76" t="s">
        <v>97</v>
      </c>
      <c r="D17" s="23">
        <v>420382101.8600004</v>
      </c>
      <c r="E17" s="68">
        <v>33830199.54</v>
      </c>
      <c r="F17" s="44">
        <v>139142463.39000005</v>
      </c>
      <c r="G17" s="45">
        <v>25519158.129999977</v>
      </c>
      <c r="H17" s="45">
        <v>145725323.64999995</v>
      </c>
      <c r="I17" s="46">
        <f t="shared" si="0"/>
        <v>310386945.16999996</v>
      </c>
      <c r="J17" s="68">
        <v>39302258.82</v>
      </c>
      <c r="L17" s="38" t="s">
        <v>61</v>
      </c>
      <c r="M17" s="38" t="s">
        <v>67</v>
      </c>
      <c r="N17" s="76" t="s">
        <v>97</v>
      </c>
      <c r="O17" s="23">
        <v>259174750</v>
      </c>
      <c r="P17" s="68">
        <v>23510721.38</v>
      </c>
      <c r="Q17" s="44">
        <v>77844060.58000006</v>
      </c>
      <c r="R17" s="45">
        <v>16528462.189999998</v>
      </c>
      <c r="S17" s="45">
        <v>72931327.18000002</v>
      </c>
      <c r="T17" s="46">
        <f t="shared" si="1"/>
        <v>167303849.95000008</v>
      </c>
      <c r="U17" s="46">
        <v>19642226.07</v>
      </c>
      <c r="W17" s="38" t="s">
        <v>61</v>
      </c>
      <c r="X17" s="38" t="s">
        <v>67</v>
      </c>
      <c r="Y17" s="76" t="s">
        <v>97</v>
      </c>
      <c r="Z17" s="48">
        <f t="shared" si="3"/>
        <v>0.6220025363581922</v>
      </c>
      <c r="AA17" s="48">
        <f t="shared" si="3"/>
        <v>0.43892647925207995</v>
      </c>
      <c r="AB17" s="47">
        <f t="shared" si="4"/>
        <v>0.7874512500154567</v>
      </c>
      <c r="AC17" s="49">
        <f t="shared" si="5"/>
        <v>0.5439523554368841</v>
      </c>
      <c r="AD17" s="50">
        <f t="shared" si="6"/>
        <v>0.9981169860016237</v>
      </c>
      <c r="AE17" s="51">
        <f t="shared" si="7"/>
        <v>0.8552289457939029</v>
      </c>
      <c r="AF17" s="51">
        <f t="shared" si="7"/>
        <v>1.0009065510159867</v>
      </c>
    </row>
    <row r="18" spans="1:32" ht="14.25">
      <c r="A18" s="38" t="s">
        <v>62</v>
      </c>
      <c r="B18" s="97" t="s">
        <v>62</v>
      </c>
      <c r="C18" s="76" t="s">
        <v>100</v>
      </c>
      <c r="D18" s="23">
        <v>354303695.83</v>
      </c>
      <c r="E18" s="68">
        <v>28512547.689999998</v>
      </c>
      <c r="F18" s="44">
        <v>96302679.99999999</v>
      </c>
      <c r="G18" s="45">
        <v>36914538.570000015</v>
      </c>
      <c r="H18" s="45">
        <v>97180353.60000001</v>
      </c>
      <c r="I18" s="46">
        <f t="shared" si="0"/>
        <v>230397572.17000002</v>
      </c>
      <c r="J18" s="68">
        <v>26786391.439999994</v>
      </c>
      <c r="L18" s="38" t="s">
        <v>62</v>
      </c>
      <c r="M18" s="38" t="s">
        <v>62</v>
      </c>
      <c r="N18" s="76" t="s">
        <v>100</v>
      </c>
      <c r="O18" s="23">
        <v>216300774</v>
      </c>
      <c r="P18" s="68">
        <v>19621460.990000002</v>
      </c>
      <c r="Q18" s="44">
        <v>55285455.24000001</v>
      </c>
      <c r="R18" s="45">
        <v>21888296.650000006</v>
      </c>
      <c r="S18" s="45">
        <v>56875763.08000001</v>
      </c>
      <c r="T18" s="46">
        <f t="shared" si="1"/>
        <v>134049514.97000003</v>
      </c>
      <c r="U18" s="46">
        <v>15156263.64</v>
      </c>
      <c r="W18" s="38" t="s">
        <v>62</v>
      </c>
      <c r="X18" s="38" t="s">
        <v>62</v>
      </c>
      <c r="Y18" s="76" t="s">
        <v>100</v>
      </c>
      <c r="Z18" s="48">
        <f t="shared" si="3"/>
        <v>0.6380139991084821</v>
      </c>
      <c r="AA18" s="48">
        <f t="shared" si="3"/>
        <v>0.4531307176632413</v>
      </c>
      <c r="AB18" s="47">
        <f t="shared" si="4"/>
        <v>0.7419171024628424</v>
      </c>
      <c r="AC18" s="49">
        <f t="shared" si="5"/>
        <v>0.686496631522947</v>
      </c>
      <c r="AD18" s="50">
        <f t="shared" si="6"/>
        <v>0.7086426333007361</v>
      </c>
      <c r="AE18" s="51">
        <f t="shared" si="7"/>
        <v>0.7187497636344484</v>
      </c>
      <c r="AF18" s="51">
        <f t="shared" si="7"/>
        <v>0.7673479477690053</v>
      </c>
    </row>
    <row r="19" spans="1:32" ht="14.25">
      <c r="A19" s="38" t="s">
        <v>48</v>
      </c>
      <c r="B19" s="97" t="s">
        <v>78</v>
      </c>
      <c r="C19" s="76" t="s">
        <v>98</v>
      </c>
      <c r="D19" s="23">
        <v>114872597.83999996</v>
      </c>
      <c r="E19" s="68">
        <v>9244358.62</v>
      </c>
      <c r="F19" s="44">
        <v>10358584.629999995</v>
      </c>
      <c r="G19" s="45">
        <v>5892896.260000002</v>
      </c>
      <c r="H19" s="45">
        <v>9560390.660000004</v>
      </c>
      <c r="I19" s="46">
        <f t="shared" si="0"/>
        <v>25811871.55</v>
      </c>
      <c r="J19" s="68">
        <v>2330155.74</v>
      </c>
      <c r="L19" s="38" t="s">
        <v>48</v>
      </c>
      <c r="M19" s="38" t="s">
        <v>78</v>
      </c>
      <c r="N19" s="76" t="s">
        <v>98</v>
      </c>
      <c r="O19" s="23">
        <v>67691260</v>
      </c>
      <c r="P19" s="68">
        <v>6140530.12</v>
      </c>
      <c r="Q19" s="44">
        <v>5758997.249999997</v>
      </c>
      <c r="R19" s="45">
        <v>3134405.1</v>
      </c>
      <c r="S19" s="45">
        <v>6024008.190000004</v>
      </c>
      <c r="T19" s="46">
        <f t="shared" si="1"/>
        <v>14917410.540000003</v>
      </c>
      <c r="U19" s="46">
        <v>1388184.35</v>
      </c>
      <c r="W19" s="38" t="s">
        <v>48</v>
      </c>
      <c r="X19" s="38" t="s">
        <v>78</v>
      </c>
      <c r="Y19" s="76" t="s">
        <v>98</v>
      </c>
      <c r="Z19" s="48">
        <f t="shared" si="3"/>
        <v>0.6970078240529125</v>
      </c>
      <c r="AA19" s="48">
        <f t="shared" si="3"/>
        <v>0.5054658863883237</v>
      </c>
      <c r="AB19" s="47">
        <f t="shared" si="4"/>
        <v>0.7986785164726378</v>
      </c>
      <c r="AC19" s="49">
        <f t="shared" si="5"/>
        <v>0.8800684889135746</v>
      </c>
      <c r="AD19" s="50">
        <f t="shared" si="6"/>
        <v>0.5870480846740014</v>
      </c>
      <c r="AE19" s="51">
        <f t="shared" si="7"/>
        <v>0.7303185080806924</v>
      </c>
      <c r="AF19" s="51">
        <f t="shared" si="7"/>
        <v>0.6785636144075533</v>
      </c>
    </row>
    <row r="20" spans="1:32" ht="14.25">
      <c r="A20" s="38" t="s">
        <v>63</v>
      </c>
      <c r="B20" s="97" t="s">
        <v>6</v>
      </c>
      <c r="C20" s="76" t="s">
        <v>98</v>
      </c>
      <c r="D20" s="23">
        <v>87831166.21999997</v>
      </c>
      <c r="E20" s="68">
        <v>7068202.64</v>
      </c>
      <c r="F20" s="44">
        <v>10328298.330000002</v>
      </c>
      <c r="G20" s="45">
        <v>1217058.0300000005</v>
      </c>
      <c r="H20" s="45">
        <v>2911208.97</v>
      </c>
      <c r="I20" s="46">
        <f t="shared" si="0"/>
        <v>14456565.330000004</v>
      </c>
      <c r="J20" s="68">
        <v>2068272.1700000002</v>
      </c>
      <c r="L20" s="38" t="s">
        <v>63</v>
      </c>
      <c r="M20" s="38" t="s">
        <v>6</v>
      </c>
      <c r="N20" s="76" t="s">
        <v>98</v>
      </c>
      <c r="O20" s="23">
        <v>52757937</v>
      </c>
      <c r="P20" s="68">
        <v>4785871.9</v>
      </c>
      <c r="Q20" s="44">
        <v>5697993.8100000005</v>
      </c>
      <c r="R20" s="45">
        <v>588641.3799999998</v>
      </c>
      <c r="S20" s="45">
        <v>2010720.2099999997</v>
      </c>
      <c r="T20" s="46">
        <f t="shared" si="1"/>
        <v>8297355.4</v>
      </c>
      <c r="U20" s="46">
        <v>1087587.51</v>
      </c>
      <c r="W20" s="38" t="s">
        <v>63</v>
      </c>
      <c r="X20" s="38" t="s">
        <v>6</v>
      </c>
      <c r="Y20" s="76" t="s">
        <v>98</v>
      </c>
      <c r="Z20" s="48">
        <f t="shared" si="3"/>
        <v>0.6647953125991255</v>
      </c>
      <c r="AA20" s="48">
        <f t="shared" si="3"/>
        <v>0.476889224719951</v>
      </c>
      <c r="AB20" s="47">
        <f t="shared" si="4"/>
        <v>0.8126201386659633</v>
      </c>
      <c r="AC20" s="49">
        <f t="shared" si="5"/>
        <v>1.0675713114154513</v>
      </c>
      <c r="AD20" s="50">
        <f t="shared" si="6"/>
        <v>0.4478438897274528</v>
      </c>
      <c r="AE20" s="51">
        <f t="shared" si="7"/>
        <v>0.742310005185508</v>
      </c>
      <c r="AF20" s="51">
        <f t="shared" si="7"/>
        <v>0.901706438316858</v>
      </c>
    </row>
    <row r="21" spans="1:32" ht="14.25">
      <c r="A21" s="38" t="s">
        <v>64</v>
      </c>
      <c r="B21" s="97" t="s">
        <v>178</v>
      </c>
      <c r="C21" s="76" t="s">
        <v>98</v>
      </c>
      <c r="D21" s="23">
        <v>80121019.43999997</v>
      </c>
      <c r="E21" s="68">
        <v>6447729.489999999</v>
      </c>
      <c r="F21" s="44">
        <v>6370320.479999998</v>
      </c>
      <c r="G21" s="45">
        <v>870487.6499999994</v>
      </c>
      <c r="H21" s="45">
        <v>3197850.2499999986</v>
      </c>
      <c r="I21" s="46">
        <f t="shared" si="0"/>
        <v>10438658.379999995</v>
      </c>
      <c r="J21" s="68">
        <v>1490110.0899999999</v>
      </c>
      <c r="L21" s="38" t="s">
        <v>64</v>
      </c>
      <c r="M21" s="38" t="s">
        <v>178</v>
      </c>
      <c r="N21" s="76" t="s">
        <v>98</v>
      </c>
      <c r="O21" s="23">
        <v>48083183</v>
      </c>
      <c r="P21" s="68">
        <v>4361807.3100000005</v>
      </c>
      <c r="Q21" s="44">
        <v>3452799.680000001</v>
      </c>
      <c r="R21" s="45">
        <v>555356.8500000001</v>
      </c>
      <c r="S21" s="45">
        <v>2106751.8300000005</v>
      </c>
      <c r="T21" s="46">
        <f t="shared" si="1"/>
        <v>6114908.360000001</v>
      </c>
      <c r="U21" s="46">
        <v>707529.02</v>
      </c>
      <c r="W21" s="38" t="s">
        <v>64</v>
      </c>
      <c r="X21" s="38" t="s">
        <v>178</v>
      </c>
      <c r="Y21" s="76" t="s">
        <v>98</v>
      </c>
      <c r="Z21" s="48">
        <f t="shared" si="3"/>
        <v>0.666300241396248</v>
      </c>
      <c r="AA21" s="48">
        <f t="shared" si="3"/>
        <v>0.47822428451109156</v>
      </c>
      <c r="AB21" s="47">
        <f t="shared" si="4"/>
        <v>0.8449725064849392</v>
      </c>
      <c r="AC21" s="49">
        <f t="shared" si="5"/>
        <v>0.5674383956909854</v>
      </c>
      <c r="AD21" s="50">
        <f t="shared" si="6"/>
        <v>0.5179055285310932</v>
      </c>
      <c r="AE21" s="51">
        <f t="shared" si="7"/>
        <v>0.7070833715650309</v>
      </c>
      <c r="AF21" s="51">
        <f t="shared" si="7"/>
        <v>1.1060762850405768</v>
      </c>
    </row>
    <row r="22" spans="1:32" ht="14.25">
      <c r="A22" s="38" t="s">
        <v>65</v>
      </c>
      <c r="B22" s="97" t="s">
        <v>178</v>
      </c>
      <c r="C22" s="76" t="s">
        <v>98</v>
      </c>
      <c r="D22" s="23">
        <v>746749684.4799997</v>
      </c>
      <c r="E22" s="68">
        <v>60094591.84</v>
      </c>
      <c r="F22" s="44">
        <v>245664621.15</v>
      </c>
      <c r="G22" s="45">
        <v>63686086.44</v>
      </c>
      <c r="H22" s="45">
        <v>194343937.7500001</v>
      </c>
      <c r="I22" s="46">
        <f t="shared" si="0"/>
        <v>503694645.34000015</v>
      </c>
      <c r="J22" s="68">
        <v>67593881.96</v>
      </c>
      <c r="L22" s="38" t="s">
        <v>65</v>
      </c>
      <c r="M22" s="38" t="s">
        <v>178</v>
      </c>
      <c r="N22" s="76" t="s">
        <v>98</v>
      </c>
      <c r="O22" s="23">
        <v>445025391</v>
      </c>
      <c r="P22" s="68">
        <v>40369935.69</v>
      </c>
      <c r="Q22" s="44">
        <v>140907108.67</v>
      </c>
      <c r="R22" s="45">
        <v>41746579.08</v>
      </c>
      <c r="S22" s="45">
        <v>129202997.55999999</v>
      </c>
      <c r="T22" s="46">
        <f t="shared" si="1"/>
        <v>311856685.31</v>
      </c>
      <c r="U22" s="46">
        <v>36821678.54000001</v>
      </c>
      <c r="W22" s="38" t="s">
        <v>65</v>
      </c>
      <c r="X22" s="38" t="s">
        <v>178</v>
      </c>
      <c r="Y22" s="76" t="s">
        <v>98</v>
      </c>
      <c r="Z22" s="48">
        <f t="shared" si="3"/>
        <v>0.6779934349408834</v>
      </c>
      <c r="AA22" s="48">
        <f t="shared" si="3"/>
        <v>0.48859766092929346</v>
      </c>
      <c r="AB22" s="47">
        <f t="shared" si="4"/>
        <v>0.7434508696458944</v>
      </c>
      <c r="AC22" s="49">
        <f t="shared" si="5"/>
        <v>0.5255402440989663</v>
      </c>
      <c r="AD22" s="50">
        <f t="shared" si="6"/>
        <v>0.5041751462441852</v>
      </c>
      <c r="AE22" s="51">
        <f t="shared" si="7"/>
        <v>0.6151478197086084</v>
      </c>
      <c r="AF22" s="51">
        <f t="shared" si="7"/>
        <v>0.8357088715163168</v>
      </c>
    </row>
    <row r="23" spans="1:32" ht="14.25">
      <c r="A23" s="38" t="s">
        <v>6</v>
      </c>
      <c r="B23" s="97" t="s">
        <v>6</v>
      </c>
      <c r="C23" s="76" t="s">
        <v>98</v>
      </c>
      <c r="D23" s="23">
        <v>1513522735.1499999</v>
      </c>
      <c r="E23" s="68">
        <v>121800561.73000002</v>
      </c>
      <c r="F23" s="44">
        <v>677072049.2599999</v>
      </c>
      <c r="G23" s="45">
        <v>127570445.82999995</v>
      </c>
      <c r="H23" s="45">
        <v>284432469.5800001</v>
      </c>
      <c r="I23" s="46">
        <f t="shared" si="0"/>
        <v>1089074964.6699998</v>
      </c>
      <c r="J23" s="68">
        <v>156701468.5</v>
      </c>
      <c r="L23" s="38" t="s">
        <v>6</v>
      </c>
      <c r="M23" s="38" t="s">
        <v>6</v>
      </c>
      <c r="N23" s="76" t="s">
        <v>98</v>
      </c>
      <c r="O23" s="23">
        <v>930354477</v>
      </c>
      <c r="P23" s="68">
        <v>84395971.85</v>
      </c>
      <c r="Q23" s="44">
        <v>383890142.0500002</v>
      </c>
      <c r="R23" s="45">
        <v>78289258.88999999</v>
      </c>
      <c r="S23" s="45">
        <v>173437262.34000006</v>
      </c>
      <c r="T23" s="46">
        <f t="shared" si="1"/>
        <v>635616663.2800002</v>
      </c>
      <c r="U23" s="46">
        <v>90107693.84</v>
      </c>
      <c r="W23" s="38" t="s">
        <v>6</v>
      </c>
      <c r="X23" s="38" t="s">
        <v>6</v>
      </c>
      <c r="Y23" s="76" t="s">
        <v>98</v>
      </c>
      <c r="Z23" s="48">
        <f t="shared" si="3"/>
        <v>0.6268237242545132</v>
      </c>
      <c r="AA23" s="48">
        <f t="shared" si="3"/>
        <v>0.44320349727686703</v>
      </c>
      <c r="AB23" s="47">
        <f t="shared" si="4"/>
        <v>0.7637130394763143</v>
      </c>
      <c r="AC23" s="49">
        <f t="shared" si="5"/>
        <v>0.6294757114669116</v>
      </c>
      <c r="AD23" s="50">
        <f t="shared" si="6"/>
        <v>0.6399732430186145</v>
      </c>
      <c r="AE23" s="51">
        <f t="shared" si="7"/>
        <v>0.7134147475775716</v>
      </c>
      <c r="AF23" s="51">
        <f t="shared" si="7"/>
        <v>0.7390464878420642</v>
      </c>
    </row>
    <row r="24" spans="1:32" ht="14.25">
      <c r="A24" s="38" t="s">
        <v>7</v>
      </c>
      <c r="B24" s="97" t="s">
        <v>10</v>
      </c>
      <c r="C24" s="76" t="s">
        <v>98</v>
      </c>
      <c r="D24" s="23">
        <v>81795306.02000006</v>
      </c>
      <c r="E24" s="68">
        <v>6582467.5</v>
      </c>
      <c r="F24" s="44">
        <v>5520125.229999998</v>
      </c>
      <c r="G24" s="45">
        <v>666022.37</v>
      </c>
      <c r="H24" s="45">
        <v>2451687.9199999985</v>
      </c>
      <c r="I24" s="46">
        <f t="shared" si="0"/>
        <v>8637835.519999996</v>
      </c>
      <c r="J24" s="68">
        <v>1132146.6700000002</v>
      </c>
      <c r="L24" s="38" t="s">
        <v>7</v>
      </c>
      <c r="M24" s="38" t="s">
        <v>10</v>
      </c>
      <c r="N24" s="76" t="s">
        <v>98</v>
      </c>
      <c r="O24" s="23">
        <v>49583576</v>
      </c>
      <c r="P24" s="68">
        <v>4497913.630000001</v>
      </c>
      <c r="Q24" s="44">
        <v>3055190.160000001</v>
      </c>
      <c r="R24" s="45">
        <v>435975.25000000006</v>
      </c>
      <c r="S24" s="45">
        <v>1812319.3699999999</v>
      </c>
      <c r="T24" s="46">
        <f t="shared" si="1"/>
        <v>5303484.780000001</v>
      </c>
      <c r="U24" s="46">
        <v>591012.2000000001</v>
      </c>
      <c r="W24" s="38" t="s">
        <v>7</v>
      </c>
      <c r="X24" s="38" t="s">
        <v>10</v>
      </c>
      <c r="Y24" s="76" t="s">
        <v>98</v>
      </c>
      <c r="Z24" s="48">
        <f t="shared" si="3"/>
        <v>0.6496451570979886</v>
      </c>
      <c r="AA24" s="48">
        <f t="shared" si="3"/>
        <v>0.4634490658283268</v>
      </c>
      <c r="AB24" s="47">
        <f t="shared" si="4"/>
        <v>0.8068025035796775</v>
      </c>
      <c r="AC24" s="49">
        <f t="shared" si="5"/>
        <v>0.5276609624055493</v>
      </c>
      <c r="AD24" s="50">
        <f t="shared" si="6"/>
        <v>0.35279022041242025</v>
      </c>
      <c r="AE24" s="51">
        <f t="shared" si="7"/>
        <v>0.6287094011420908</v>
      </c>
      <c r="AF24" s="51">
        <f t="shared" si="7"/>
        <v>0.915606259904618</v>
      </c>
    </row>
    <row r="25" spans="1:32" ht="14.25">
      <c r="A25" s="38" t="s">
        <v>8</v>
      </c>
      <c r="B25" s="97" t="s">
        <v>78</v>
      </c>
      <c r="C25" s="76" t="s">
        <v>97</v>
      </c>
      <c r="D25" s="23">
        <v>276855376.0800001</v>
      </c>
      <c r="E25" s="68">
        <v>22279903.41</v>
      </c>
      <c r="F25" s="44">
        <v>93773605.48999992</v>
      </c>
      <c r="G25" s="45">
        <v>29032313.74000001</v>
      </c>
      <c r="H25" s="45">
        <v>99988214.61999993</v>
      </c>
      <c r="I25" s="46">
        <f t="shared" si="0"/>
        <v>222794133.84999985</v>
      </c>
      <c r="J25" s="68">
        <v>43355225.629999995</v>
      </c>
      <c r="L25" s="38" t="s">
        <v>8</v>
      </c>
      <c r="M25" s="38" t="s">
        <v>78</v>
      </c>
      <c r="N25" s="76" t="s">
        <v>97</v>
      </c>
      <c r="O25" s="23">
        <v>169194318</v>
      </c>
      <c r="P25" s="68">
        <v>15348256.23</v>
      </c>
      <c r="Q25" s="44">
        <v>51670269.769999996</v>
      </c>
      <c r="R25" s="45">
        <v>19549631.799999982</v>
      </c>
      <c r="S25" s="45">
        <v>60049222.61000002</v>
      </c>
      <c r="T25" s="46">
        <f t="shared" si="1"/>
        <v>131269124.18</v>
      </c>
      <c r="U25" s="46">
        <v>18578967.65</v>
      </c>
      <c r="W25" s="38" t="s">
        <v>8</v>
      </c>
      <c r="X25" s="38" t="s">
        <v>78</v>
      </c>
      <c r="Y25" s="76" t="s">
        <v>97</v>
      </c>
      <c r="Z25" s="48">
        <f t="shared" si="3"/>
        <v>0.6363160379889359</v>
      </c>
      <c r="AA25" s="48">
        <f t="shared" si="3"/>
        <v>0.4516244110162344</v>
      </c>
      <c r="AB25" s="47">
        <f t="shared" si="4"/>
        <v>0.8148464466590675</v>
      </c>
      <c r="AC25" s="49">
        <f t="shared" si="5"/>
        <v>0.4850568050084727</v>
      </c>
      <c r="AD25" s="50">
        <f t="shared" si="6"/>
        <v>0.665104230730688</v>
      </c>
      <c r="AE25" s="51">
        <f t="shared" si="7"/>
        <v>0.6972318147297007</v>
      </c>
      <c r="AF25" s="51">
        <f t="shared" si="7"/>
        <v>1.333564837764277</v>
      </c>
    </row>
    <row r="26" spans="1:32" ht="14.25">
      <c r="A26" s="38" t="s">
        <v>9</v>
      </c>
      <c r="B26" s="97" t="s">
        <v>9</v>
      </c>
      <c r="C26" s="76" t="s">
        <v>98</v>
      </c>
      <c r="D26" s="23">
        <v>222837345.04</v>
      </c>
      <c r="E26" s="68">
        <v>17932808.779999997</v>
      </c>
      <c r="F26" s="44">
        <v>58492486.92000002</v>
      </c>
      <c r="G26" s="45">
        <v>12801244.49</v>
      </c>
      <c r="H26" s="45">
        <v>45256279.399999976</v>
      </c>
      <c r="I26" s="46">
        <f t="shared" si="0"/>
        <v>116550010.80999999</v>
      </c>
      <c r="J26" s="68">
        <v>14539557.370000001</v>
      </c>
      <c r="L26" s="38" t="s">
        <v>9</v>
      </c>
      <c r="M26" s="38" t="s">
        <v>9</v>
      </c>
      <c r="N26" s="76" t="s">
        <v>98</v>
      </c>
      <c r="O26" s="23">
        <v>132744575</v>
      </c>
      <c r="P26" s="68">
        <v>12041762.190000001</v>
      </c>
      <c r="Q26" s="44">
        <v>32467314.55000001</v>
      </c>
      <c r="R26" s="45">
        <v>8423928.950000001</v>
      </c>
      <c r="S26" s="45">
        <v>28963852.389999993</v>
      </c>
      <c r="T26" s="46">
        <f t="shared" si="1"/>
        <v>69855095.89</v>
      </c>
      <c r="U26" s="46">
        <v>7466084.08</v>
      </c>
      <c r="W26" s="38" t="s">
        <v>9</v>
      </c>
      <c r="X26" s="38" t="s">
        <v>9</v>
      </c>
      <c r="Y26" s="76" t="s">
        <v>98</v>
      </c>
      <c r="Z26" s="48">
        <f t="shared" si="3"/>
        <v>0.6786926700394347</v>
      </c>
      <c r="AA26" s="48">
        <f t="shared" si="3"/>
        <v>0.48921798130942795</v>
      </c>
      <c r="AB26" s="47">
        <f t="shared" si="4"/>
        <v>0.8015806890933639</v>
      </c>
      <c r="AC26" s="49">
        <f t="shared" si="5"/>
        <v>0.5196287345229804</v>
      </c>
      <c r="AD26" s="50">
        <f t="shared" si="6"/>
        <v>0.5625089781090404</v>
      </c>
      <c r="AE26" s="51">
        <f t="shared" si="7"/>
        <v>0.6684539520714412</v>
      </c>
      <c r="AF26" s="51">
        <f t="shared" si="7"/>
        <v>0.9474140947526004</v>
      </c>
    </row>
    <row r="27" spans="1:32" ht="14.25">
      <c r="A27" s="38" t="s">
        <v>197</v>
      </c>
      <c r="B27" s="97" t="s">
        <v>78</v>
      </c>
      <c r="C27" s="76" t="s">
        <v>98</v>
      </c>
      <c r="D27" s="23">
        <v>75237548.22000003</v>
      </c>
      <c r="E27" s="68">
        <v>6054732.720000001</v>
      </c>
      <c r="F27" s="44">
        <v>3760787.2799999993</v>
      </c>
      <c r="G27" s="45">
        <v>790827.9999999997</v>
      </c>
      <c r="H27" s="45">
        <v>1255923.2200000002</v>
      </c>
      <c r="I27" s="46">
        <f t="shared" si="0"/>
        <v>5807538.5</v>
      </c>
      <c r="J27" s="68">
        <v>1757924.37</v>
      </c>
      <c r="L27" s="38" t="s">
        <v>190</v>
      </c>
      <c r="M27" s="38" t="s">
        <v>78</v>
      </c>
      <c r="N27" s="76" t="s">
        <v>98</v>
      </c>
      <c r="O27" s="23">
        <v>45502114</v>
      </c>
      <c r="P27" s="68">
        <v>4127668.8600000003</v>
      </c>
      <c r="Q27" s="44">
        <v>1845335.7300000004</v>
      </c>
      <c r="R27" s="45">
        <v>484447.4000000001</v>
      </c>
      <c r="S27" s="45">
        <v>645898.72</v>
      </c>
      <c r="T27" s="46">
        <f t="shared" si="1"/>
        <v>2975681.8500000006</v>
      </c>
      <c r="U27" s="46">
        <v>350845.36</v>
      </c>
      <c r="W27" s="38" t="s">
        <v>190</v>
      </c>
      <c r="X27" s="38" t="s">
        <v>78</v>
      </c>
      <c r="Y27" s="76" t="s">
        <v>98</v>
      </c>
      <c r="Z27" s="48">
        <f t="shared" si="3"/>
        <v>0.6534956643992416</v>
      </c>
      <c r="AA27" s="48">
        <f t="shared" si="3"/>
        <v>0.46686493644744553</v>
      </c>
      <c r="AB27" s="47">
        <f t="shared" si="4"/>
        <v>1.037996240391443</v>
      </c>
      <c r="AC27" s="49">
        <f t="shared" si="5"/>
        <v>0.6324331599261335</v>
      </c>
      <c r="AD27" s="50">
        <f t="shared" si="6"/>
        <v>0.944458443887302</v>
      </c>
      <c r="AE27" s="51">
        <f t="shared" si="7"/>
        <v>0.9516664726775139</v>
      </c>
      <c r="AF27" s="51">
        <f t="shared" si="7"/>
        <v>4.010539030643017</v>
      </c>
    </row>
    <row r="28" spans="1:32" ht="14.25">
      <c r="A28" s="38" t="s">
        <v>66</v>
      </c>
      <c r="B28" s="97" t="s">
        <v>71</v>
      </c>
      <c r="C28" s="76" t="s">
        <v>98</v>
      </c>
      <c r="D28" s="23">
        <v>76248927.61000001</v>
      </c>
      <c r="E28" s="68">
        <v>6136123.359999999</v>
      </c>
      <c r="F28" s="44">
        <v>3940277.8200000036</v>
      </c>
      <c r="G28" s="45">
        <v>1735942.2</v>
      </c>
      <c r="H28" s="45">
        <v>1283650.0199999993</v>
      </c>
      <c r="I28" s="46">
        <f t="shared" si="0"/>
        <v>6959870.040000003</v>
      </c>
      <c r="J28" s="68">
        <v>768501.1499999999</v>
      </c>
      <c r="L28" s="38" t="s">
        <v>66</v>
      </c>
      <c r="M28" s="38" t="s">
        <v>71</v>
      </c>
      <c r="N28" s="76" t="s">
        <v>98</v>
      </c>
      <c r="O28" s="23">
        <v>46106194</v>
      </c>
      <c r="P28" s="68">
        <v>4182467.21</v>
      </c>
      <c r="Q28" s="44">
        <v>2176687.780000001</v>
      </c>
      <c r="R28" s="45">
        <v>524743.88</v>
      </c>
      <c r="S28" s="45">
        <v>641035.4699999999</v>
      </c>
      <c r="T28" s="46">
        <f t="shared" si="1"/>
        <v>3342467.130000001</v>
      </c>
      <c r="U28" s="46">
        <v>411282.43000000005</v>
      </c>
      <c r="W28" s="38" t="s">
        <v>66</v>
      </c>
      <c r="X28" s="38" t="s">
        <v>71</v>
      </c>
      <c r="Y28" s="76" t="s">
        <v>98</v>
      </c>
      <c r="Z28" s="48">
        <f t="shared" si="3"/>
        <v>0.6537675525765587</v>
      </c>
      <c r="AA28" s="48">
        <f t="shared" si="3"/>
        <v>0.4671061485739656</v>
      </c>
      <c r="AB28" s="47">
        <f t="shared" si="4"/>
        <v>0.8102172742477569</v>
      </c>
      <c r="AC28" s="49">
        <f t="shared" si="5"/>
        <v>2.3081704545082067</v>
      </c>
      <c r="AD28" s="50">
        <f t="shared" si="6"/>
        <v>1.0024633270293135</v>
      </c>
      <c r="AE28" s="51">
        <f t="shared" si="7"/>
        <v>1.0822553429268882</v>
      </c>
      <c r="AF28" s="51">
        <f t="shared" si="7"/>
        <v>0.8685484570785089</v>
      </c>
    </row>
    <row r="29" spans="1:32" ht="14.25">
      <c r="A29" s="38" t="s">
        <v>38</v>
      </c>
      <c r="B29" s="97" t="s">
        <v>6</v>
      </c>
      <c r="C29" s="76" t="s">
        <v>101</v>
      </c>
      <c r="D29" s="23">
        <v>89155360.06999998</v>
      </c>
      <c r="E29" s="68">
        <v>7174766.9799999995</v>
      </c>
      <c r="F29" s="44">
        <v>17455276.200000003</v>
      </c>
      <c r="G29" s="45">
        <v>1821456.0600000015</v>
      </c>
      <c r="H29" s="45">
        <v>2542962.1600000006</v>
      </c>
      <c r="I29" s="46">
        <f t="shared" si="0"/>
        <v>21819694.420000006</v>
      </c>
      <c r="J29" s="68">
        <v>3062927.4999999995</v>
      </c>
      <c r="L29" s="38" t="s">
        <v>38</v>
      </c>
      <c r="M29" s="38" t="s">
        <v>6</v>
      </c>
      <c r="N29" s="76" t="s">
        <v>101</v>
      </c>
      <c r="O29" s="23">
        <v>54203414</v>
      </c>
      <c r="P29" s="68">
        <v>4916996.55</v>
      </c>
      <c r="Q29" s="44">
        <v>9869667.58</v>
      </c>
      <c r="R29" s="45">
        <v>929660.7199999996</v>
      </c>
      <c r="S29" s="45">
        <v>1555930.7400000002</v>
      </c>
      <c r="T29" s="46">
        <f t="shared" si="1"/>
        <v>12355259.04</v>
      </c>
      <c r="U29" s="46">
        <v>1984476.21</v>
      </c>
      <c r="W29" s="38" t="s">
        <v>38</v>
      </c>
      <c r="X29" s="38" t="s">
        <v>6</v>
      </c>
      <c r="Y29" s="76" t="s">
        <v>101</v>
      </c>
      <c r="Z29" s="48">
        <f t="shared" si="3"/>
        <v>0.6448292365864625</v>
      </c>
      <c r="AA29" s="48">
        <f t="shared" si="3"/>
        <v>0.45917673666051284</v>
      </c>
      <c r="AB29" s="47">
        <f t="shared" si="4"/>
        <v>0.7685779240803978</v>
      </c>
      <c r="AC29" s="49">
        <f t="shared" si="5"/>
        <v>0.9592696785123955</v>
      </c>
      <c r="AD29" s="50">
        <f t="shared" si="6"/>
        <v>0.6343671955475345</v>
      </c>
      <c r="AE29" s="51">
        <f t="shared" si="7"/>
        <v>0.7660248441055759</v>
      </c>
      <c r="AF29" s="51">
        <f t="shared" si="7"/>
        <v>0.5434437987039409</v>
      </c>
    </row>
    <row r="30" spans="1:32" ht="14.25">
      <c r="A30" s="38" t="s">
        <v>67</v>
      </c>
      <c r="B30" s="97" t="s">
        <v>67</v>
      </c>
      <c r="C30" s="76" t="s">
        <v>98</v>
      </c>
      <c r="D30" s="23">
        <v>290815328.83</v>
      </c>
      <c r="E30" s="68">
        <v>23403328.93</v>
      </c>
      <c r="F30" s="44">
        <v>62917949.78000004</v>
      </c>
      <c r="G30" s="45">
        <v>12192397.229999997</v>
      </c>
      <c r="H30" s="45">
        <v>39777375.42</v>
      </c>
      <c r="I30" s="46">
        <f t="shared" si="0"/>
        <v>114887722.43000004</v>
      </c>
      <c r="J30" s="68">
        <v>13255669.85</v>
      </c>
      <c r="L30" s="38" t="s">
        <v>67</v>
      </c>
      <c r="M30" s="38" t="s">
        <v>67</v>
      </c>
      <c r="N30" s="76" t="s">
        <v>98</v>
      </c>
      <c r="O30" s="23">
        <v>175542059</v>
      </c>
      <c r="P30" s="68">
        <v>15924083.83</v>
      </c>
      <c r="Q30" s="44">
        <v>35244895.27000001</v>
      </c>
      <c r="R30" s="45">
        <v>6310537.730000005</v>
      </c>
      <c r="S30" s="45">
        <v>23236733.170000006</v>
      </c>
      <c r="T30" s="46">
        <f t="shared" si="1"/>
        <v>64792166.17000002</v>
      </c>
      <c r="U30" s="46">
        <v>7794069.66</v>
      </c>
      <c r="W30" s="38" t="s">
        <v>67</v>
      </c>
      <c r="X30" s="38" t="s">
        <v>67</v>
      </c>
      <c r="Y30" s="76" t="s">
        <v>98</v>
      </c>
      <c r="Z30" s="48">
        <f t="shared" si="3"/>
        <v>0.6566703756733308</v>
      </c>
      <c r="AA30" s="48">
        <f t="shared" si="3"/>
        <v>0.46968134429872554</v>
      </c>
      <c r="AB30" s="47">
        <f t="shared" si="4"/>
        <v>0.7851648954552282</v>
      </c>
      <c r="AC30" s="49">
        <f t="shared" si="5"/>
        <v>0.9320694609015494</v>
      </c>
      <c r="AD30" s="50">
        <f t="shared" si="6"/>
        <v>0.711831655895371</v>
      </c>
      <c r="AE30" s="51">
        <f t="shared" si="7"/>
        <v>0.7731730426879169</v>
      </c>
      <c r="AF30" s="51">
        <f t="shared" si="7"/>
        <v>0.7007379236074212</v>
      </c>
    </row>
    <row r="31" spans="1:32" ht="14.25">
      <c r="A31" s="38" t="s">
        <v>10</v>
      </c>
      <c r="B31" s="97" t="s">
        <v>10</v>
      </c>
      <c r="C31" s="76" t="s">
        <v>98</v>
      </c>
      <c r="D31" s="23">
        <v>214430253.95999998</v>
      </c>
      <c r="E31" s="68">
        <v>17256249.13</v>
      </c>
      <c r="F31" s="44">
        <v>66878300.47999999</v>
      </c>
      <c r="G31" s="45">
        <v>7514237.559999997</v>
      </c>
      <c r="H31" s="45">
        <v>37921814.15000002</v>
      </c>
      <c r="I31" s="46">
        <f t="shared" si="0"/>
        <v>112314352.19000001</v>
      </c>
      <c r="J31" s="68">
        <v>14196257.259999998</v>
      </c>
      <c r="L31" s="38" t="s">
        <v>10</v>
      </c>
      <c r="M31" s="38" t="s">
        <v>10</v>
      </c>
      <c r="N31" s="76" t="s">
        <v>98</v>
      </c>
      <c r="O31" s="23">
        <v>130024254</v>
      </c>
      <c r="P31" s="68">
        <v>11794991.64</v>
      </c>
      <c r="Q31" s="44">
        <v>37064560.21</v>
      </c>
      <c r="R31" s="45">
        <v>4802538.909999999</v>
      </c>
      <c r="S31" s="45">
        <v>23197529.81000002</v>
      </c>
      <c r="T31" s="46">
        <f t="shared" si="1"/>
        <v>65064628.93000002</v>
      </c>
      <c r="U31" s="46">
        <v>7713272.2</v>
      </c>
      <c r="W31" s="38" t="s">
        <v>10</v>
      </c>
      <c r="X31" s="38" t="s">
        <v>10</v>
      </c>
      <c r="Y31" s="76" t="s">
        <v>98</v>
      </c>
      <c r="Z31" s="48">
        <f t="shared" si="3"/>
        <v>0.6491558102690593</v>
      </c>
      <c r="AA31" s="48">
        <f t="shared" si="3"/>
        <v>0.46301495216659583</v>
      </c>
      <c r="AB31" s="47">
        <f t="shared" si="4"/>
        <v>0.8043732368894061</v>
      </c>
      <c r="AC31" s="49">
        <f t="shared" si="5"/>
        <v>0.5646385590658334</v>
      </c>
      <c r="AD31" s="50">
        <f t="shared" si="6"/>
        <v>0.6347350110377974</v>
      </c>
      <c r="AE31" s="51">
        <f t="shared" si="7"/>
        <v>0.7261967683060753</v>
      </c>
      <c r="AF31" s="51">
        <f t="shared" si="7"/>
        <v>0.8404973780129266</v>
      </c>
    </row>
    <row r="32" spans="1:32" ht="14.25">
      <c r="A32" s="38" t="s">
        <v>11</v>
      </c>
      <c r="B32" s="97" t="s">
        <v>82</v>
      </c>
      <c r="C32" s="76" t="s">
        <v>98</v>
      </c>
      <c r="D32" s="23">
        <v>98408508.81999998</v>
      </c>
      <c r="E32" s="68">
        <v>7919413.010000001</v>
      </c>
      <c r="F32" s="44">
        <v>9350492.620000001</v>
      </c>
      <c r="G32" s="45">
        <v>1276550.0299999996</v>
      </c>
      <c r="H32" s="45">
        <v>6891860.27</v>
      </c>
      <c r="I32" s="46">
        <f t="shared" si="0"/>
        <v>17518902.92</v>
      </c>
      <c r="J32" s="68">
        <v>2383072.4599999995</v>
      </c>
      <c r="L32" s="38" t="s">
        <v>11</v>
      </c>
      <c r="M32" s="38" t="s">
        <v>82</v>
      </c>
      <c r="N32" s="76" t="s">
        <v>98</v>
      </c>
      <c r="O32" s="23">
        <v>59509706</v>
      </c>
      <c r="P32" s="68">
        <v>5398350.34</v>
      </c>
      <c r="Q32" s="44">
        <v>5125222.959999998</v>
      </c>
      <c r="R32" s="45">
        <v>865743.6700000003</v>
      </c>
      <c r="S32" s="45">
        <v>4485808.42</v>
      </c>
      <c r="T32" s="46">
        <f t="shared" si="1"/>
        <v>10476775.049999997</v>
      </c>
      <c r="U32" s="46">
        <v>1122282.9</v>
      </c>
      <c r="W32" s="38" t="s">
        <v>11</v>
      </c>
      <c r="X32" s="38" t="s">
        <v>82</v>
      </c>
      <c r="Y32" s="76" t="s">
        <v>98</v>
      </c>
      <c r="Z32" s="48">
        <f t="shared" si="3"/>
        <v>0.6536547638128136</v>
      </c>
      <c r="AA32" s="48">
        <f t="shared" si="3"/>
        <v>0.4670061243190824</v>
      </c>
      <c r="AB32" s="47">
        <f t="shared" si="4"/>
        <v>0.8244069951641684</v>
      </c>
      <c r="AC32" s="49">
        <f t="shared" si="5"/>
        <v>0.4745126926541654</v>
      </c>
      <c r="AD32" s="50">
        <f t="shared" si="6"/>
        <v>0.5363697297621104</v>
      </c>
      <c r="AE32" s="51">
        <f t="shared" si="7"/>
        <v>0.6721656078699529</v>
      </c>
      <c r="AF32" s="51">
        <f t="shared" si="7"/>
        <v>1.123415103268525</v>
      </c>
    </row>
    <row r="33" spans="1:32" ht="14.25">
      <c r="A33" s="38" t="s">
        <v>12</v>
      </c>
      <c r="B33" s="97" t="s">
        <v>13</v>
      </c>
      <c r="C33" s="76" t="s">
        <v>98</v>
      </c>
      <c r="D33" s="23">
        <v>113362012.06999995</v>
      </c>
      <c r="E33" s="68">
        <v>9122794.4</v>
      </c>
      <c r="F33" s="44">
        <v>14643255.570000002</v>
      </c>
      <c r="G33" s="45">
        <v>3770990.05</v>
      </c>
      <c r="H33" s="45">
        <v>15759615.420000002</v>
      </c>
      <c r="I33" s="46">
        <f t="shared" si="0"/>
        <v>34173861.04000001</v>
      </c>
      <c r="J33" s="68">
        <v>3097414.42</v>
      </c>
      <c r="L33" s="38" t="s">
        <v>12</v>
      </c>
      <c r="M33" s="38" t="s">
        <v>13</v>
      </c>
      <c r="N33" s="76" t="s">
        <v>98</v>
      </c>
      <c r="O33" s="23">
        <v>68740555</v>
      </c>
      <c r="P33" s="68">
        <v>6235715.58</v>
      </c>
      <c r="Q33" s="44">
        <v>7668599.300000004</v>
      </c>
      <c r="R33" s="45">
        <v>2562404.100000001</v>
      </c>
      <c r="S33" s="45">
        <v>10581721.640000002</v>
      </c>
      <c r="T33" s="46">
        <f t="shared" si="1"/>
        <v>20812725.040000007</v>
      </c>
      <c r="U33" s="46">
        <v>2094367.6600000001</v>
      </c>
      <c r="W33" s="38" t="s">
        <v>12</v>
      </c>
      <c r="X33" s="38" t="s">
        <v>13</v>
      </c>
      <c r="Y33" s="76" t="s">
        <v>98</v>
      </c>
      <c r="Z33" s="48">
        <f t="shared" si="3"/>
        <v>0.6491285540246212</v>
      </c>
      <c r="AA33" s="48">
        <f t="shared" si="3"/>
        <v>0.4629907799611348</v>
      </c>
      <c r="AB33" s="47">
        <f t="shared" si="4"/>
        <v>0.9095085030717402</v>
      </c>
      <c r="AC33" s="49">
        <f t="shared" si="5"/>
        <v>0.47166094918439994</v>
      </c>
      <c r="AD33" s="50">
        <f t="shared" si="6"/>
        <v>0.48932432322043184</v>
      </c>
      <c r="AE33" s="51">
        <f t="shared" si="7"/>
        <v>0.6419695630591964</v>
      </c>
      <c r="AF33" s="51">
        <f t="shared" si="7"/>
        <v>0.47892582527749683</v>
      </c>
    </row>
    <row r="34" spans="1:32" ht="14.25">
      <c r="A34" s="38" t="s">
        <v>68</v>
      </c>
      <c r="B34" s="97" t="s">
        <v>9</v>
      </c>
      <c r="C34" s="76" t="s">
        <v>97</v>
      </c>
      <c r="D34" s="23">
        <v>160107512.35999995</v>
      </c>
      <c r="E34" s="68">
        <v>12884632.98</v>
      </c>
      <c r="F34" s="44">
        <v>33973258.769999996</v>
      </c>
      <c r="G34" s="45">
        <v>8921414.870000007</v>
      </c>
      <c r="H34" s="45">
        <v>35192161.260000005</v>
      </c>
      <c r="I34" s="46">
        <f t="shared" si="0"/>
        <v>78086834.9</v>
      </c>
      <c r="J34" s="68">
        <v>13803186.82</v>
      </c>
      <c r="L34" s="38" t="s">
        <v>68</v>
      </c>
      <c r="M34" s="38" t="s">
        <v>9</v>
      </c>
      <c r="N34" s="76" t="s">
        <v>97</v>
      </c>
      <c r="O34" s="23">
        <v>97184279</v>
      </c>
      <c r="P34" s="68">
        <v>8815953.399999999</v>
      </c>
      <c r="Q34" s="44">
        <v>19315371.369999994</v>
      </c>
      <c r="R34" s="45">
        <v>5622093.180000001</v>
      </c>
      <c r="S34" s="45">
        <v>17225055.8</v>
      </c>
      <c r="T34" s="46">
        <f t="shared" si="1"/>
        <v>42162520.349999994</v>
      </c>
      <c r="U34" s="46">
        <v>6350790.210000001</v>
      </c>
      <c r="W34" s="38" t="s">
        <v>68</v>
      </c>
      <c r="X34" s="38" t="s">
        <v>9</v>
      </c>
      <c r="Y34" s="76" t="s">
        <v>97</v>
      </c>
      <c r="Z34" s="48">
        <f t="shared" si="3"/>
        <v>0.6474630877284171</v>
      </c>
      <c r="AA34" s="48">
        <f t="shared" si="3"/>
        <v>0.46151328113871415</v>
      </c>
      <c r="AB34" s="47">
        <f t="shared" si="4"/>
        <v>0.7588716322983133</v>
      </c>
      <c r="AC34" s="49">
        <f t="shared" si="5"/>
        <v>0.5868493431836015</v>
      </c>
      <c r="AD34" s="50">
        <f t="shared" si="6"/>
        <v>1.0430796665401805</v>
      </c>
      <c r="AE34" s="51">
        <f t="shared" si="7"/>
        <v>0.8520438117025426</v>
      </c>
      <c r="AF34" s="51">
        <f t="shared" si="7"/>
        <v>1.1734597370679007</v>
      </c>
    </row>
    <row r="35" spans="1:32" ht="14.25">
      <c r="A35" s="38" t="s">
        <v>40</v>
      </c>
      <c r="B35" s="97" t="s">
        <v>71</v>
      </c>
      <c r="C35" s="76" t="s">
        <v>98</v>
      </c>
      <c r="D35" s="23">
        <v>78800067.21000001</v>
      </c>
      <c r="E35" s="68">
        <v>6341426.03</v>
      </c>
      <c r="F35" s="44">
        <v>4404692.419999997</v>
      </c>
      <c r="G35" s="45">
        <v>992422.1499999998</v>
      </c>
      <c r="H35" s="45">
        <v>1620072.3099999996</v>
      </c>
      <c r="I35" s="46">
        <f t="shared" si="0"/>
        <v>7017186.879999996</v>
      </c>
      <c r="J35" s="68">
        <v>1048299.35</v>
      </c>
      <c r="L35" s="38" t="s">
        <v>40</v>
      </c>
      <c r="M35" s="38" t="s">
        <v>71</v>
      </c>
      <c r="N35" s="76" t="s">
        <v>98</v>
      </c>
      <c r="O35" s="23">
        <v>47261399</v>
      </c>
      <c r="P35" s="68">
        <v>4287260.17</v>
      </c>
      <c r="Q35" s="44">
        <v>2449006.4399999995</v>
      </c>
      <c r="R35" s="45">
        <v>481697.7000000001</v>
      </c>
      <c r="S35" s="45">
        <v>960922.8300000001</v>
      </c>
      <c r="T35" s="46">
        <f t="shared" si="1"/>
        <v>3891626.9699999997</v>
      </c>
      <c r="U35" s="46">
        <v>525559.34</v>
      </c>
      <c r="W35" s="38" t="s">
        <v>40</v>
      </c>
      <c r="X35" s="38" t="s">
        <v>71</v>
      </c>
      <c r="Y35" s="76" t="s">
        <v>98</v>
      </c>
      <c r="Z35" s="48">
        <f t="shared" si="3"/>
        <v>0.6673240504370175</v>
      </c>
      <c r="AA35" s="48">
        <f t="shared" si="3"/>
        <v>0.47913254119121973</v>
      </c>
      <c r="AB35" s="47">
        <f t="shared" si="4"/>
        <v>0.7985630205202718</v>
      </c>
      <c r="AC35" s="49">
        <f t="shared" si="5"/>
        <v>1.0602592663406938</v>
      </c>
      <c r="AD35" s="50">
        <f t="shared" si="6"/>
        <v>0.6859546463268018</v>
      </c>
      <c r="AE35" s="51">
        <f t="shared" si="7"/>
        <v>0.8031499252355105</v>
      </c>
      <c r="AF35" s="51">
        <f t="shared" si="7"/>
        <v>0.9946355629413799</v>
      </c>
    </row>
    <row r="36" spans="1:32" ht="14.25">
      <c r="A36" s="38" t="s">
        <v>69</v>
      </c>
      <c r="B36" s="97" t="s">
        <v>180</v>
      </c>
      <c r="C36" s="77" t="s">
        <v>98</v>
      </c>
      <c r="D36" s="24">
        <v>127710956.80999999</v>
      </c>
      <c r="E36" s="68">
        <v>10277524.01</v>
      </c>
      <c r="F36" s="44">
        <v>19374062.470000003</v>
      </c>
      <c r="G36" s="45">
        <v>4542541.5600000005</v>
      </c>
      <c r="H36" s="45">
        <v>22594234.450000007</v>
      </c>
      <c r="I36" s="46">
        <f t="shared" si="0"/>
        <v>46510838.480000004</v>
      </c>
      <c r="J36" s="68">
        <v>6698556.930000001</v>
      </c>
      <c r="L36" s="38" t="s">
        <v>69</v>
      </c>
      <c r="M36" s="38" t="s">
        <v>180</v>
      </c>
      <c r="N36" s="77" t="s">
        <v>98</v>
      </c>
      <c r="O36" s="24">
        <v>78144979</v>
      </c>
      <c r="P36" s="68">
        <v>7088826.45</v>
      </c>
      <c r="Q36" s="44">
        <v>10374179.310000006</v>
      </c>
      <c r="R36" s="45">
        <v>3107872.3600000003</v>
      </c>
      <c r="S36" s="45">
        <v>13337263.549999999</v>
      </c>
      <c r="T36" s="46">
        <f t="shared" si="1"/>
        <v>26819315.220000006</v>
      </c>
      <c r="U36" s="46">
        <v>2565362.71</v>
      </c>
      <c r="W36" s="38" t="s">
        <v>69</v>
      </c>
      <c r="X36" s="38" t="s">
        <v>180</v>
      </c>
      <c r="Y36" s="77" t="s">
        <v>98</v>
      </c>
      <c r="Z36" s="48">
        <f t="shared" si="3"/>
        <v>0.6342823101916757</v>
      </c>
      <c r="AA36" s="48">
        <f t="shared" si="3"/>
        <v>0.449820232233221</v>
      </c>
      <c r="AB36" s="47">
        <f t="shared" si="4"/>
        <v>0.8675272415355997</v>
      </c>
      <c r="AC36" s="49">
        <f t="shared" si="5"/>
        <v>0.46162423478678516</v>
      </c>
      <c r="AD36" s="50">
        <f t="shared" si="6"/>
        <v>0.6940682296107141</v>
      </c>
      <c r="AE36" s="51">
        <f t="shared" si="7"/>
        <v>0.7342291590396539</v>
      </c>
      <c r="AF36" s="51">
        <f t="shared" si="7"/>
        <v>1.6111539330826248</v>
      </c>
    </row>
    <row r="37" spans="1:32" ht="14.25">
      <c r="A37" s="38" t="s">
        <v>70</v>
      </c>
      <c r="B37" s="97" t="s">
        <v>180</v>
      </c>
      <c r="C37" s="76" t="s">
        <v>97</v>
      </c>
      <c r="D37" s="23">
        <v>88947897.68</v>
      </c>
      <c r="E37" s="68">
        <v>7158071.46</v>
      </c>
      <c r="F37" s="44">
        <v>6611772.160000003</v>
      </c>
      <c r="G37" s="45">
        <v>1688339.6300000001</v>
      </c>
      <c r="H37" s="45">
        <v>7620971.619999997</v>
      </c>
      <c r="I37" s="46">
        <f t="shared" si="0"/>
        <v>15921083.41</v>
      </c>
      <c r="J37" s="68">
        <v>1518819.8399999999</v>
      </c>
      <c r="L37" s="38" t="s">
        <v>70</v>
      </c>
      <c r="M37" s="38" t="s">
        <v>180</v>
      </c>
      <c r="N37" s="76" t="s">
        <v>97</v>
      </c>
      <c r="O37" s="23">
        <v>53054093</v>
      </c>
      <c r="P37" s="68">
        <v>4812737.34</v>
      </c>
      <c r="Q37" s="44">
        <v>4015259.749999998</v>
      </c>
      <c r="R37" s="45">
        <v>1033179.3700000007</v>
      </c>
      <c r="S37" s="45">
        <v>4927194.390000001</v>
      </c>
      <c r="T37" s="46">
        <f t="shared" si="1"/>
        <v>9975633.51</v>
      </c>
      <c r="U37" s="46">
        <v>1116940.1199999999</v>
      </c>
      <c r="W37" s="38" t="s">
        <v>70</v>
      </c>
      <c r="X37" s="38" t="s">
        <v>180</v>
      </c>
      <c r="Y37" s="76" t="s">
        <v>97</v>
      </c>
      <c r="Z37" s="48">
        <f t="shared" si="3"/>
        <v>0.6765510943707964</v>
      </c>
      <c r="AA37" s="48">
        <f t="shared" si="3"/>
        <v>0.4873181215412017</v>
      </c>
      <c r="AB37" s="47">
        <f t="shared" si="4"/>
        <v>0.6466611307026915</v>
      </c>
      <c r="AC37" s="49">
        <f t="shared" si="5"/>
        <v>0.6341205399794219</v>
      </c>
      <c r="AD37" s="50">
        <f t="shared" si="6"/>
        <v>0.5467162479863101</v>
      </c>
      <c r="AE37" s="51">
        <f t="shared" si="7"/>
        <v>0.595997226044845</v>
      </c>
      <c r="AF37" s="51">
        <f t="shared" si="7"/>
        <v>0.3598041764315889</v>
      </c>
    </row>
    <row r="38" spans="1:32" ht="14.25">
      <c r="A38" s="38" t="s">
        <v>13</v>
      </c>
      <c r="B38" s="97" t="s">
        <v>13</v>
      </c>
      <c r="C38" s="76" t="s">
        <v>97</v>
      </c>
      <c r="D38" s="23">
        <v>410645954.61</v>
      </c>
      <c r="E38" s="68">
        <v>33046684.249999996</v>
      </c>
      <c r="F38" s="44">
        <v>162158027.17999998</v>
      </c>
      <c r="G38" s="45">
        <v>32520158.829999972</v>
      </c>
      <c r="H38" s="45">
        <v>120010127.74999999</v>
      </c>
      <c r="I38" s="46">
        <f t="shared" si="0"/>
        <v>314688313.75999993</v>
      </c>
      <c r="J38" s="68">
        <v>44181135.38999999</v>
      </c>
      <c r="L38" s="38" t="s">
        <v>13</v>
      </c>
      <c r="M38" s="38" t="s">
        <v>13</v>
      </c>
      <c r="N38" s="76" t="s">
        <v>97</v>
      </c>
      <c r="O38" s="23">
        <v>244817067</v>
      </c>
      <c r="P38" s="68">
        <v>22208281.73</v>
      </c>
      <c r="Q38" s="44">
        <v>90944524.22999997</v>
      </c>
      <c r="R38" s="45">
        <v>20614194.220000006</v>
      </c>
      <c r="S38" s="45">
        <v>75599678.81</v>
      </c>
      <c r="T38" s="46">
        <f t="shared" si="1"/>
        <v>187158397.26</v>
      </c>
      <c r="U38" s="46">
        <v>24435398.87</v>
      </c>
      <c r="W38" s="38" t="s">
        <v>13</v>
      </c>
      <c r="X38" s="38" t="s">
        <v>13</v>
      </c>
      <c r="Y38" s="76" t="s">
        <v>97</v>
      </c>
      <c r="Z38" s="48">
        <f t="shared" si="3"/>
        <v>0.6773583624788708</v>
      </c>
      <c r="AA38" s="48">
        <f t="shared" si="3"/>
        <v>0.4880342681063419</v>
      </c>
      <c r="AB38" s="47">
        <f t="shared" si="4"/>
        <v>0.7830433283690621</v>
      </c>
      <c r="AC38" s="49">
        <f t="shared" si="5"/>
        <v>0.5775614842344279</v>
      </c>
      <c r="AD38" s="50">
        <f t="shared" si="6"/>
        <v>0.587442296568667</v>
      </c>
      <c r="AE38" s="51">
        <f t="shared" si="7"/>
        <v>0.6814009863679036</v>
      </c>
      <c r="AF38" s="51">
        <f t="shared" si="7"/>
        <v>0.8080791570070243</v>
      </c>
    </row>
    <row r="39" spans="1:32" ht="14.25">
      <c r="A39" s="38" t="s">
        <v>71</v>
      </c>
      <c r="B39" s="97" t="s">
        <v>71</v>
      </c>
      <c r="C39" s="76" t="s">
        <v>98</v>
      </c>
      <c r="D39" s="23">
        <v>849323649.8700007</v>
      </c>
      <c r="E39" s="68">
        <v>68349219.49000001</v>
      </c>
      <c r="F39" s="44">
        <v>257910327.28000003</v>
      </c>
      <c r="G39" s="45">
        <v>69028119.54000002</v>
      </c>
      <c r="H39" s="45">
        <v>215491722.2700002</v>
      </c>
      <c r="I39" s="46">
        <f t="shared" si="0"/>
        <v>542430169.0900003</v>
      </c>
      <c r="J39" s="68">
        <v>72959551.23</v>
      </c>
      <c r="L39" s="38" t="s">
        <v>71</v>
      </c>
      <c r="M39" s="38" t="s">
        <v>71</v>
      </c>
      <c r="N39" s="76" t="s">
        <v>98</v>
      </c>
      <c r="O39" s="23">
        <v>519847931</v>
      </c>
      <c r="P39" s="68">
        <v>47157371.15</v>
      </c>
      <c r="Q39" s="44">
        <v>147153366.22999993</v>
      </c>
      <c r="R39" s="45">
        <v>42422146.89999998</v>
      </c>
      <c r="S39" s="45">
        <v>125678736.14000003</v>
      </c>
      <c r="T39" s="46">
        <f t="shared" si="1"/>
        <v>315254249.2699999</v>
      </c>
      <c r="U39" s="46">
        <v>39450264.07000001</v>
      </c>
      <c r="W39" s="38" t="s">
        <v>71</v>
      </c>
      <c r="X39" s="38" t="s">
        <v>71</v>
      </c>
      <c r="Y39" s="76" t="s">
        <v>98</v>
      </c>
      <c r="Z39" s="48">
        <f t="shared" si="3"/>
        <v>0.6337924981950167</v>
      </c>
      <c r="AA39" s="48">
        <f t="shared" si="3"/>
        <v>0.44938570202720074</v>
      </c>
      <c r="AB39" s="47">
        <f t="shared" si="4"/>
        <v>0.7526634550574096</v>
      </c>
      <c r="AC39" s="49">
        <f t="shared" si="5"/>
        <v>0.6271717624927664</v>
      </c>
      <c r="AD39" s="50">
        <f t="shared" si="6"/>
        <v>0.714623562333988</v>
      </c>
      <c r="AE39" s="51">
        <f t="shared" si="7"/>
        <v>0.7206117612880618</v>
      </c>
      <c r="AF39" s="51">
        <f t="shared" si="7"/>
        <v>0.8494059025952672</v>
      </c>
    </row>
    <row r="40" spans="1:32" ht="14.25">
      <c r="A40" s="38" t="s">
        <v>14</v>
      </c>
      <c r="B40" s="97" t="s">
        <v>78</v>
      </c>
      <c r="C40" s="76" t="s">
        <v>97</v>
      </c>
      <c r="D40" s="23">
        <v>112164240.60999995</v>
      </c>
      <c r="E40" s="68">
        <v>9026403.9</v>
      </c>
      <c r="F40" s="44">
        <v>16281056.709999993</v>
      </c>
      <c r="G40" s="45">
        <v>3205515.040000001</v>
      </c>
      <c r="H40" s="45">
        <v>14964890.939999998</v>
      </c>
      <c r="I40" s="46">
        <f t="shared" si="0"/>
        <v>34451462.68999999</v>
      </c>
      <c r="J40" s="68">
        <v>4677065.94</v>
      </c>
      <c r="L40" s="38" t="s">
        <v>14</v>
      </c>
      <c r="M40" s="38" t="s">
        <v>78</v>
      </c>
      <c r="N40" s="76" t="s">
        <v>97</v>
      </c>
      <c r="O40" s="23">
        <v>68307108</v>
      </c>
      <c r="P40" s="68">
        <v>6196395.98</v>
      </c>
      <c r="Q40" s="44">
        <v>8722565.429999996</v>
      </c>
      <c r="R40" s="45">
        <v>2018245.4000000006</v>
      </c>
      <c r="S40" s="45">
        <v>9779818.129999997</v>
      </c>
      <c r="T40" s="46">
        <f t="shared" si="1"/>
        <v>20520628.959999993</v>
      </c>
      <c r="U40" s="46">
        <v>2368140.89</v>
      </c>
      <c r="W40" s="38" t="s">
        <v>14</v>
      </c>
      <c r="X40" s="38" t="s">
        <v>78</v>
      </c>
      <c r="Y40" s="76" t="s">
        <v>97</v>
      </c>
      <c r="Z40" s="48">
        <f t="shared" si="3"/>
        <v>0.64205810923806</v>
      </c>
      <c r="AA40" s="48">
        <f t="shared" si="3"/>
        <v>0.4567183777690076</v>
      </c>
      <c r="AB40" s="47">
        <f t="shared" si="4"/>
        <v>0.866544520721354</v>
      </c>
      <c r="AC40" s="49">
        <f t="shared" si="5"/>
        <v>0.5882682254595997</v>
      </c>
      <c r="AD40" s="50">
        <f t="shared" si="6"/>
        <v>0.5301809032720737</v>
      </c>
      <c r="AE40" s="51">
        <f t="shared" si="7"/>
        <v>0.6788697245661812</v>
      </c>
      <c r="AF40" s="51">
        <f t="shared" si="7"/>
        <v>0.9749947985569389</v>
      </c>
    </row>
    <row r="41" spans="1:32" ht="14.25">
      <c r="A41" s="38" t="s">
        <v>72</v>
      </c>
      <c r="B41" s="97" t="s">
        <v>77</v>
      </c>
      <c r="C41" s="76" t="s">
        <v>98</v>
      </c>
      <c r="D41" s="23">
        <v>86790612.48</v>
      </c>
      <c r="E41" s="68">
        <v>6984464.2</v>
      </c>
      <c r="F41" s="44">
        <v>4603077.59</v>
      </c>
      <c r="G41" s="45">
        <v>1754991.9699999995</v>
      </c>
      <c r="H41" s="45">
        <v>4858735.16</v>
      </c>
      <c r="I41" s="46">
        <f t="shared" si="0"/>
        <v>11216804.719999999</v>
      </c>
      <c r="J41" s="68">
        <v>1791851.5999999999</v>
      </c>
      <c r="L41" s="38" t="s">
        <v>72</v>
      </c>
      <c r="M41" s="38" t="s">
        <v>77</v>
      </c>
      <c r="N41" s="76" t="s">
        <v>98</v>
      </c>
      <c r="O41" s="23">
        <v>52510813</v>
      </c>
      <c r="P41" s="68">
        <v>4763454.390000001</v>
      </c>
      <c r="Q41" s="44">
        <v>2288856.3899999987</v>
      </c>
      <c r="R41" s="45">
        <v>1254005.8299999994</v>
      </c>
      <c r="S41" s="45">
        <v>3311423.350000001</v>
      </c>
      <c r="T41" s="46">
        <f t="shared" si="1"/>
        <v>6854285.569999998</v>
      </c>
      <c r="U41" s="46">
        <v>518453.12000000005</v>
      </c>
      <c r="W41" s="38" t="s">
        <v>72</v>
      </c>
      <c r="X41" s="38" t="s">
        <v>77</v>
      </c>
      <c r="Y41" s="76" t="s">
        <v>98</v>
      </c>
      <c r="Z41" s="48">
        <f t="shared" si="3"/>
        <v>0.6528141066869408</v>
      </c>
      <c r="AA41" s="48">
        <f t="shared" si="3"/>
        <v>0.46626032877791435</v>
      </c>
      <c r="AB41" s="47">
        <f t="shared" si="4"/>
        <v>1.0110818704532187</v>
      </c>
      <c r="AC41" s="49">
        <f t="shared" si="5"/>
        <v>0.3995086211042578</v>
      </c>
      <c r="AD41" s="50">
        <f t="shared" si="6"/>
        <v>0.46726487267174655</v>
      </c>
      <c r="AE41" s="51">
        <f t="shared" si="7"/>
        <v>0.6364659168993452</v>
      </c>
      <c r="AF41" s="51">
        <f t="shared" si="7"/>
        <v>2.4561497093507696</v>
      </c>
    </row>
    <row r="42" spans="1:32" ht="14.25">
      <c r="A42" s="38" t="s">
        <v>37</v>
      </c>
      <c r="B42" s="97" t="s">
        <v>178</v>
      </c>
      <c r="C42" s="76" t="s">
        <v>98</v>
      </c>
      <c r="D42" s="23">
        <v>82544115.73000003</v>
      </c>
      <c r="E42" s="68">
        <v>6642727.879999999</v>
      </c>
      <c r="F42" s="44">
        <v>5803903.400000001</v>
      </c>
      <c r="G42" s="45">
        <v>1690059.7599999993</v>
      </c>
      <c r="H42" s="45">
        <v>5915292.110000001</v>
      </c>
      <c r="I42" s="46">
        <f t="shared" si="0"/>
        <v>13409255.270000001</v>
      </c>
      <c r="J42" s="68">
        <v>1426166.37</v>
      </c>
      <c r="L42" s="38" t="s">
        <v>37</v>
      </c>
      <c r="M42" s="38" t="s">
        <v>178</v>
      </c>
      <c r="N42" s="76" t="s">
        <v>98</v>
      </c>
      <c r="O42" s="23">
        <v>49726750</v>
      </c>
      <c r="P42" s="68">
        <v>4510901.54</v>
      </c>
      <c r="Q42" s="44">
        <v>3324655.0799999996</v>
      </c>
      <c r="R42" s="45">
        <v>1124159.29</v>
      </c>
      <c r="S42" s="45">
        <v>3813842.040000002</v>
      </c>
      <c r="T42" s="46">
        <f t="shared" si="1"/>
        <v>8262656.410000001</v>
      </c>
      <c r="U42" s="46">
        <v>918437.36</v>
      </c>
      <c r="W42" s="38" t="s">
        <v>37</v>
      </c>
      <c r="X42" s="38" t="s">
        <v>178</v>
      </c>
      <c r="Y42" s="76" t="s">
        <v>98</v>
      </c>
      <c r="Z42" s="48">
        <f t="shared" si="3"/>
        <v>0.6599539630078386</v>
      </c>
      <c r="AA42" s="48">
        <f t="shared" si="3"/>
        <v>0.47259429652725227</v>
      </c>
      <c r="AB42" s="47">
        <f t="shared" si="4"/>
        <v>0.745715949577543</v>
      </c>
      <c r="AC42" s="49">
        <f t="shared" si="5"/>
        <v>0.5033988288261171</v>
      </c>
      <c r="AD42" s="50">
        <f t="shared" si="6"/>
        <v>0.5510060584470349</v>
      </c>
      <c r="AE42" s="51">
        <f t="shared" si="7"/>
        <v>0.6228746064971615</v>
      </c>
      <c r="AF42" s="51">
        <f t="shared" si="7"/>
        <v>0.5528183326514506</v>
      </c>
    </row>
    <row r="43" spans="1:32" ht="14.25">
      <c r="A43" s="38" t="s">
        <v>15</v>
      </c>
      <c r="B43" s="97" t="s">
        <v>179</v>
      </c>
      <c r="C43" s="76" t="s">
        <v>98</v>
      </c>
      <c r="D43" s="23">
        <v>115780245.96000001</v>
      </c>
      <c r="E43" s="68">
        <v>9317401.5</v>
      </c>
      <c r="F43" s="44">
        <v>17291000.909999996</v>
      </c>
      <c r="G43" s="45">
        <v>995628.1400000001</v>
      </c>
      <c r="H43" s="45">
        <v>7341967.009999997</v>
      </c>
      <c r="I43" s="46">
        <f t="shared" si="0"/>
        <v>25628596.059999995</v>
      </c>
      <c r="J43" s="68">
        <v>3503557</v>
      </c>
      <c r="L43" s="38" t="s">
        <v>15</v>
      </c>
      <c r="M43" s="38" t="s">
        <v>179</v>
      </c>
      <c r="N43" s="76" t="s">
        <v>98</v>
      </c>
      <c r="O43" s="23">
        <v>68289456</v>
      </c>
      <c r="P43" s="68">
        <v>6194794.73</v>
      </c>
      <c r="Q43" s="44">
        <v>9529065.529999996</v>
      </c>
      <c r="R43" s="45">
        <v>535847.1</v>
      </c>
      <c r="S43" s="45">
        <v>5041414.41</v>
      </c>
      <c r="T43" s="46">
        <f t="shared" si="1"/>
        <v>15106327.039999995</v>
      </c>
      <c r="U43" s="46">
        <v>1847225.17</v>
      </c>
      <c r="W43" s="38" t="s">
        <v>15</v>
      </c>
      <c r="X43" s="38" t="s">
        <v>179</v>
      </c>
      <c r="Y43" s="76" t="s">
        <v>98</v>
      </c>
      <c r="Z43" s="48">
        <f t="shared" si="3"/>
        <v>0.6954337132221409</v>
      </c>
      <c r="AA43" s="48">
        <f t="shared" si="3"/>
        <v>0.5040694496103182</v>
      </c>
      <c r="AB43" s="47">
        <f t="shared" si="4"/>
        <v>0.8145536784864575</v>
      </c>
      <c r="AC43" s="49">
        <f t="shared" si="5"/>
        <v>0.8580452147636894</v>
      </c>
      <c r="AD43" s="50">
        <f t="shared" si="6"/>
        <v>0.4563307859470329</v>
      </c>
      <c r="AE43" s="51">
        <f t="shared" si="7"/>
        <v>0.696547148233857</v>
      </c>
      <c r="AF43" s="51">
        <f t="shared" si="7"/>
        <v>0.8966594094211049</v>
      </c>
    </row>
    <row r="44" spans="1:32" ht="14.25">
      <c r="A44" s="38" t="s">
        <v>16</v>
      </c>
      <c r="B44" s="97" t="s">
        <v>6</v>
      </c>
      <c r="C44" s="76" t="s">
        <v>98</v>
      </c>
      <c r="D44" s="23">
        <v>90004659.42999995</v>
      </c>
      <c r="E44" s="68">
        <v>7243114.24</v>
      </c>
      <c r="F44" s="44">
        <v>8453927.780000003</v>
      </c>
      <c r="G44" s="45">
        <v>1105973.91</v>
      </c>
      <c r="H44" s="45">
        <v>4461388.280000001</v>
      </c>
      <c r="I44" s="46">
        <f t="shared" si="0"/>
        <v>14021289.970000004</v>
      </c>
      <c r="J44" s="68">
        <v>1439516.25</v>
      </c>
      <c r="L44" s="38" t="s">
        <v>16</v>
      </c>
      <c r="M44" s="38" t="s">
        <v>6</v>
      </c>
      <c r="N44" s="76" t="s">
        <v>98</v>
      </c>
      <c r="O44" s="23">
        <v>54338743</v>
      </c>
      <c r="P44" s="68">
        <v>4929272.81</v>
      </c>
      <c r="Q44" s="44">
        <v>4632373.320000003</v>
      </c>
      <c r="R44" s="45">
        <v>581714.63</v>
      </c>
      <c r="S44" s="45">
        <v>2745817.7799999993</v>
      </c>
      <c r="T44" s="46">
        <f t="shared" si="1"/>
        <v>7959905.730000002</v>
      </c>
      <c r="U44" s="46">
        <v>932213.23</v>
      </c>
      <c r="W44" s="38" t="s">
        <v>16</v>
      </c>
      <c r="X44" s="38" t="s">
        <v>6</v>
      </c>
      <c r="Y44" s="76" t="s">
        <v>98</v>
      </c>
      <c r="Z44" s="48">
        <f t="shared" si="3"/>
        <v>0.6563625593989164</v>
      </c>
      <c r="AA44" s="48">
        <f t="shared" si="3"/>
        <v>0.4694082716026424</v>
      </c>
      <c r="AB44" s="47">
        <f t="shared" si="4"/>
        <v>0.8249668573775477</v>
      </c>
      <c r="AC44" s="49">
        <f t="shared" si="5"/>
        <v>0.9012310383185651</v>
      </c>
      <c r="AD44" s="50">
        <f t="shared" si="6"/>
        <v>0.6247940094553552</v>
      </c>
      <c r="AE44" s="51">
        <f t="shared" si="7"/>
        <v>0.7614894504535796</v>
      </c>
      <c r="AF44" s="51">
        <f t="shared" si="7"/>
        <v>0.5441920406986716</v>
      </c>
    </row>
    <row r="45" spans="1:32" ht="14.25">
      <c r="A45" s="38" t="s">
        <v>17</v>
      </c>
      <c r="B45" s="97" t="s">
        <v>17</v>
      </c>
      <c r="C45" s="76" t="s">
        <v>97</v>
      </c>
      <c r="D45" s="23">
        <v>270594224.72</v>
      </c>
      <c r="E45" s="68">
        <v>21776037.98</v>
      </c>
      <c r="F45" s="44">
        <v>103121753.24999997</v>
      </c>
      <c r="G45" s="45">
        <v>13429820.709999997</v>
      </c>
      <c r="H45" s="45">
        <v>45148724.780000016</v>
      </c>
      <c r="I45" s="46">
        <f t="shared" si="0"/>
        <v>161700298.73999998</v>
      </c>
      <c r="J45" s="68">
        <v>24427036.389999997</v>
      </c>
      <c r="L45" s="38" t="s">
        <v>17</v>
      </c>
      <c r="M45" s="38" t="s">
        <v>17</v>
      </c>
      <c r="N45" s="76" t="s">
        <v>97</v>
      </c>
      <c r="O45" s="23">
        <v>164868675</v>
      </c>
      <c r="P45" s="68">
        <v>14955860.809999999</v>
      </c>
      <c r="Q45" s="44">
        <v>56110901.25999997</v>
      </c>
      <c r="R45" s="45">
        <v>6910358.75</v>
      </c>
      <c r="S45" s="45">
        <v>26878201.04000001</v>
      </c>
      <c r="T45" s="46">
        <f t="shared" si="1"/>
        <v>89899461.04999998</v>
      </c>
      <c r="U45" s="46">
        <v>12436504.799999999</v>
      </c>
      <c r="W45" s="38" t="s">
        <v>17</v>
      </c>
      <c r="X45" s="38" t="s">
        <v>17</v>
      </c>
      <c r="Y45" s="76" t="s">
        <v>97</v>
      </c>
      <c r="Z45" s="48">
        <f t="shared" si="3"/>
        <v>0.641271301052186</v>
      </c>
      <c r="AA45" s="48">
        <f t="shared" si="3"/>
        <v>0.45602036931500445</v>
      </c>
      <c r="AB45" s="47">
        <f t="shared" si="4"/>
        <v>0.8378202975597693</v>
      </c>
      <c r="AC45" s="49">
        <f t="shared" si="5"/>
        <v>0.943433213217765</v>
      </c>
      <c r="AD45" s="50">
        <f t="shared" si="6"/>
        <v>0.6797524772141521</v>
      </c>
      <c r="AE45" s="51">
        <f t="shared" si="7"/>
        <v>0.7986792896351853</v>
      </c>
      <c r="AF45" s="51">
        <f t="shared" si="7"/>
        <v>0.9641399881098425</v>
      </c>
    </row>
    <row r="46" spans="1:32" ht="14.25">
      <c r="A46" s="38" t="s">
        <v>18</v>
      </c>
      <c r="B46" s="97" t="s">
        <v>71</v>
      </c>
      <c r="C46" s="76" t="s">
        <v>98</v>
      </c>
      <c r="D46" s="23">
        <v>121752894.91000003</v>
      </c>
      <c r="E46" s="68">
        <v>9798049.72</v>
      </c>
      <c r="F46" s="44">
        <v>19514844.400000002</v>
      </c>
      <c r="G46" s="45">
        <v>4898036.51</v>
      </c>
      <c r="H46" s="45">
        <v>18703065.03000001</v>
      </c>
      <c r="I46" s="46">
        <f t="shared" si="0"/>
        <v>43115945.94000001</v>
      </c>
      <c r="J46" s="68">
        <v>7723404.6</v>
      </c>
      <c r="L46" s="38" t="s">
        <v>18</v>
      </c>
      <c r="M46" s="38" t="s">
        <v>71</v>
      </c>
      <c r="N46" s="76" t="s">
        <v>98</v>
      </c>
      <c r="O46" s="23">
        <v>74395958</v>
      </c>
      <c r="P46" s="68">
        <v>6748738.58</v>
      </c>
      <c r="Q46" s="44">
        <v>10237402.100000001</v>
      </c>
      <c r="R46" s="45">
        <v>3281423.8700000006</v>
      </c>
      <c r="S46" s="45">
        <v>12399369.839999998</v>
      </c>
      <c r="T46" s="46">
        <f t="shared" si="1"/>
        <v>25918195.810000002</v>
      </c>
      <c r="U46" s="46">
        <v>2948648.1100000003</v>
      </c>
      <c r="W46" s="38" t="s">
        <v>18</v>
      </c>
      <c r="X46" s="38" t="s">
        <v>71</v>
      </c>
      <c r="Y46" s="76" t="s">
        <v>98</v>
      </c>
      <c r="Z46" s="48">
        <f t="shared" si="3"/>
        <v>0.6365525518200872</v>
      </c>
      <c r="AA46" s="48">
        <f t="shared" si="3"/>
        <v>0.4518342359617671</v>
      </c>
      <c r="AB46" s="47">
        <f t="shared" si="4"/>
        <v>0.9062301362569318</v>
      </c>
      <c r="AC46" s="49">
        <f t="shared" si="5"/>
        <v>0.4926558421116132</v>
      </c>
      <c r="AD46" s="50">
        <f t="shared" si="6"/>
        <v>0.5083883512906018</v>
      </c>
      <c r="AE46" s="51">
        <f t="shared" si="7"/>
        <v>0.663539632776623</v>
      </c>
      <c r="AF46" s="51">
        <f t="shared" si="7"/>
        <v>1.6193035967252118</v>
      </c>
    </row>
    <row r="47" spans="1:32" ht="14.25">
      <c r="A47" s="38" t="s">
        <v>73</v>
      </c>
      <c r="B47" s="97" t="s">
        <v>9</v>
      </c>
      <c r="C47" s="76" t="s">
        <v>102</v>
      </c>
      <c r="D47" s="23">
        <v>131926658.17000003</v>
      </c>
      <c r="E47" s="68">
        <v>10616782.09</v>
      </c>
      <c r="F47" s="44">
        <v>17509690.479999993</v>
      </c>
      <c r="G47" s="45">
        <v>10711346.769999998</v>
      </c>
      <c r="H47" s="45">
        <v>27788338.450000007</v>
      </c>
      <c r="I47" s="46">
        <f t="shared" si="0"/>
        <v>56009375.7</v>
      </c>
      <c r="J47" s="68">
        <v>5216040.06</v>
      </c>
      <c r="L47" s="38" t="s">
        <v>73</v>
      </c>
      <c r="M47" s="38" t="s">
        <v>9</v>
      </c>
      <c r="N47" s="76" t="s">
        <v>102</v>
      </c>
      <c r="O47" s="23">
        <v>80130793</v>
      </c>
      <c r="P47" s="68">
        <v>7268967.17</v>
      </c>
      <c r="Q47" s="44">
        <v>9664278.399999991</v>
      </c>
      <c r="R47" s="45">
        <v>7070944.489999999</v>
      </c>
      <c r="S47" s="45">
        <v>19013876.229999993</v>
      </c>
      <c r="T47" s="46">
        <f t="shared" si="1"/>
        <v>35749099.11999998</v>
      </c>
      <c r="U47" s="46">
        <v>2805861.79</v>
      </c>
      <c r="W47" s="38" t="s">
        <v>73</v>
      </c>
      <c r="X47" s="38" t="s">
        <v>9</v>
      </c>
      <c r="Y47" s="76" t="s">
        <v>102</v>
      </c>
      <c r="Z47" s="48">
        <f t="shared" si="3"/>
        <v>0.6463915210473461</v>
      </c>
      <c r="AA47" s="48">
        <f t="shared" si="3"/>
        <v>0.46056266890527175</v>
      </c>
      <c r="AB47" s="47">
        <f t="shared" si="4"/>
        <v>0.8117949168351781</v>
      </c>
      <c r="AC47" s="49">
        <f t="shared" si="5"/>
        <v>0.5148396066675951</v>
      </c>
      <c r="AD47" s="50">
        <f t="shared" si="6"/>
        <v>0.46147677169349155</v>
      </c>
      <c r="AE47" s="51">
        <f t="shared" si="7"/>
        <v>0.5667353046294059</v>
      </c>
      <c r="AF47" s="51">
        <f t="shared" si="7"/>
        <v>0.8589796826735359</v>
      </c>
    </row>
    <row r="48" spans="1:32" ht="14.25">
      <c r="A48" s="38" t="s">
        <v>74</v>
      </c>
      <c r="B48" s="97" t="s">
        <v>6</v>
      </c>
      <c r="C48" s="76" t="s">
        <v>103</v>
      </c>
      <c r="D48" s="23">
        <v>101113624.41000009</v>
      </c>
      <c r="E48" s="68">
        <v>8137106.880000001</v>
      </c>
      <c r="F48" s="44">
        <v>18388301.46000001</v>
      </c>
      <c r="G48" s="45">
        <v>2707255.2800000003</v>
      </c>
      <c r="H48" s="45">
        <v>8321712.690000001</v>
      </c>
      <c r="I48" s="46">
        <f t="shared" si="0"/>
        <v>29417269.43000001</v>
      </c>
      <c r="J48" s="68">
        <v>5649228.99</v>
      </c>
      <c r="L48" s="38" t="s">
        <v>74</v>
      </c>
      <c r="M48" s="38" t="s">
        <v>6</v>
      </c>
      <c r="N48" s="76" t="s">
        <v>103</v>
      </c>
      <c r="O48" s="23">
        <v>60892420</v>
      </c>
      <c r="P48" s="68">
        <v>5523781.67</v>
      </c>
      <c r="Q48" s="44">
        <v>9591329.98</v>
      </c>
      <c r="R48" s="45">
        <v>1738396.1199999999</v>
      </c>
      <c r="S48" s="45">
        <v>4886326.219999999</v>
      </c>
      <c r="T48" s="46">
        <f t="shared" si="1"/>
        <v>16216052.319999998</v>
      </c>
      <c r="U48" s="46">
        <v>1975772.9100000001</v>
      </c>
      <c r="W48" s="38" t="s">
        <v>74</v>
      </c>
      <c r="X48" s="38" t="s">
        <v>6</v>
      </c>
      <c r="Y48" s="76" t="s">
        <v>103</v>
      </c>
      <c r="Z48" s="48">
        <f t="shared" si="3"/>
        <v>0.6605289198557076</v>
      </c>
      <c r="AA48" s="48">
        <f t="shared" si="3"/>
        <v>0.473104363301166</v>
      </c>
      <c r="AB48" s="47">
        <f t="shared" si="4"/>
        <v>0.9171795255030948</v>
      </c>
      <c r="AC48" s="49">
        <f t="shared" si="5"/>
        <v>0.557329338724019</v>
      </c>
      <c r="AD48" s="50">
        <f t="shared" si="6"/>
        <v>0.7030612192732404</v>
      </c>
      <c r="AE48" s="51">
        <f t="shared" si="7"/>
        <v>0.8140832830021365</v>
      </c>
      <c r="AF48" s="51">
        <f t="shared" si="7"/>
        <v>1.859250150362675</v>
      </c>
    </row>
    <row r="49" spans="1:32" ht="14.25">
      <c r="A49" s="38" t="s">
        <v>41</v>
      </c>
      <c r="B49" s="97" t="s">
        <v>67</v>
      </c>
      <c r="C49" s="76" t="s">
        <v>98</v>
      </c>
      <c r="D49" s="23">
        <v>79393280.07999995</v>
      </c>
      <c r="E49" s="68">
        <v>6389164.75</v>
      </c>
      <c r="F49" s="44">
        <v>5321321.639999998</v>
      </c>
      <c r="G49" s="45">
        <v>553462.0700000002</v>
      </c>
      <c r="H49" s="45">
        <v>1478406.4800000004</v>
      </c>
      <c r="I49" s="46">
        <f t="shared" si="0"/>
        <v>7353190.189999999</v>
      </c>
      <c r="J49" s="68">
        <v>1005019.6000000001</v>
      </c>
      <c r="L49" s="38" t="s">
        <v>41</v>
      </c>
      <c r="M49" s="38" t="s">
        <v>67</v>
      </c>
      <c r="N49" s="76" t="s">
        <v>98</v>
      </c>
      <c r="O49" s="23">
        <v>48210667</v>
      </c>
      <c r="P49" s="68">
        <v>4373371.9</v>
      </c>
      <c r="Q49" s="44">
        <v>2953749.9699999983</v>
      </c>
      <c r="R49" s="45">
        <v>415477.42000000004</v>
      </c>
      <c r="S49" s="45">
        <v>1176897.1899999997</v>
      </c>
      <c r="T49" s="46">
        <f t="shared" si="1"/>
        <v>4546124.579999998</v>
      </c>
      <c r="U49" s="46">
        <v>578205.97</v>
      </c>
      <c r="W49" s="38" t="s">
        <v>41</v>
      </c>
      <c r="X49" s="38" t="s">
        <v>67</v>
      </c>
      <c r="Y49" s="76" t="s">
        <v>98</v>
      </c>
      <c r="Z49" s="48">
        <f t="shared" si="3"/>
        <v>0.6467990388931966</v>
      </c>
      <c r="AA49" s="48">
        <f t="shared" si="3"/>
        <v>0.4609241784354081</v>
      </c>
      <c r="AB49" s="47">
        <f t="shared" si="4"/>
        <v>0.8015477593047595</v>
      </c>
      <c r="AC49" s="49">
        <f t="shared" si="5"/>
        <v>0.33211106875555396</v>
      </c>
      <c r="AD49" s="50">
        <f t="shared" si="6"/>
        <v>0.2561899990601564</v>
      </c>
      <c r="AE49" s="51">
        <f t="shared" si="7"/>
        <v>0.6174634153998484</v>
      </c>
      <c r="AF49" s="51">
        <f t="shared" si="7"/>
        <v>0.7381688397302437</v>
      </c>
    </row>
    <row r="50" spans="1:32" ht="14.25">
      <c r="A50" s="38" t="s">
        <v>75</v>
      </c>
      <c r="B50" s="97" t="s">
        <v>77</v>
      </c>
      <c r="C50" s="76" t="s">
        <v>104</v>
      </c>
      <c r="D50" s="23">
        <v>106314772.41999993</v>
      </c>
      <c r="E50" s="68">
        <v>8555668.629999999</v>
      </c>
      <c r="F50" s="44">
        <v>12944228.179999994</v>
      </c>
      <c r="G50" s="45">
        <v>3682674.499999999</v>
      </c>
      <c r="H50" s="45">
        <v>15391931.229999993</v>
      </c>
      <c r="I50" s="46">
        <f t="shared" si="0"/>
        <v>32018833.909999985</v>
      </c>
      <c r="J50" s="68">
        <v>3602665.66</v>
      </c>
      <c r="L50" s="38" t="s">
        <v>75</v>
      </c>
      <c r="M50" s="38" t="s">
        <v>77</v>
      </c>
      <c r="N50" s="76" t="s">
        <v>104</v>
      </c>
      <c r="O50" s="23">
        <v>64322731</v>
      </c>
      <c r="P50" s="68">
        <v>5834958.07</v>
      </c>
      <c r="Q50" s="44">
        <v>7201817.409999997</v>
      </c>
      <c r="R50" s="45">
        <v>2350203.6900000004</v>
      </c>
      <c r="S50" s="45">
        <v>8012447.949999998</v>
      </c>
      <c r="T50" s="46">
        <f t="shared" si="1"/>
        <v>17564469.049999997</v>
      </c>
      <c r="U50" s="46">
        <v>1870257.95</v>
      </c>
      <c r="W50" s="38" t="s">
        <v>75</v>
      </c>
      <c r="X50" s="38" t="s">
        <v>77</v>
      </c>
      <c r="Y50" s="76" t="s">
        <v>104</v>
      </c>
      <c r="Z50" s="48">
        <f t="shared" si="3"/>
        <v>0.6528336214455808</v>
      </c>
      <c r="AA50" s="48">
        <f t="shared" si="3"/>
        <v>0.4662776539883513</v>
      </c>
      <c r="AB50" s="47">
        <f t="shared" si="4"/>
        <v>0.7973557843922066</v>
      </c>
      <c r="AC50" s="49">
        <f t="shared" si="5"/>
        <v>0.5669597131812854</v>
      </c>
      <c r="AD50" s="50">
        <f t="shared" si="6"/>
        <v>0.9210023361212594</v>
      </c>
      <c r="AE50" s="51">
        <f t="shared" si="7"/>
        <v>0.8229320692161766</v>
      </c>
      <c r="AF50" s="51">
        <f t="shared" si="7"/>
        <v>0.9262934612843112</v>
      </c>
    </row>
    <row r="51" spans="1:32" ht="14.25">
      <c r="A51" s="38" t="s">
        <v>76</v>
      </c>
      <c r="B51" s="97" t="s">
        <v>78</v>
      </c>
      <c r="C51" s="76" t="s">
        <v>97</v>
      </c>
      <c r="D51" s="23">
        <v>135915447.71</v>
      </c>
      <c r="E51" s="68">
        <v>10937779.46</v>
      </c>
      <c r="F51" s="44">
        <v>25659060.63000003</v>
      </c>
      <c r="G51" s="45">
        <v>6688778.380000001</v>
      </c>
      <c r="H51" s="45">
        <v>21890963.86000001</v>
      </c>
      <c r="I51" s="46">
        <f t="shared" si="0"/>
        <v>54238802.870000035</v>
      </c>
      <c r="J51" s="68">
        <v>7646339.65</v>
      </c>
      <c r="L51" s="38" t="s">
        <v>76</v>
      </c>
      <c r="M51" s="38" t="s">
        <v>78</v>
      </c>
      <c r="N51" s="76" t="s">
        <v>97</v>
      </c>
      <c r="O51" s="23">
        <v>82222518</v>
      </c>
      <c r="P51" s="68">
        <v>7458715.4</v>
      </c>
      <c r="Q51" s="44">
        <v>14935683.540000005</v>
      </c>
      <c r="R51" s="45">
        <v>4015523.439999996</v>
      </c>
      <c r="S51" s="45">
        <v>12486436.549999991</v>
      </c>
      <c r="T51" s="46">
        <f t="shared" si="1"/>
        <v>31437643.529999994</v>
      </c>
      <c r="U51" s="46">
        <v>3917765.5700000003</v>
      </c>
      <c r="W51" s="38" t="s">
        <v>76</v>
      </c>
      <c r="X51" s="38" t="s">
        <v>78</v>
      </c>
      <c r="Y51" s="76" t="s">
        <v>97</v>
      </c>
      <c r="Z51" s="48">
        <f t="shared" si="3"/>
        <v>0.6530197689883446</v>
      </c>
      <c r="AA51" s="48">
        <f t="shared" si="3"/>
        <v>0.46644279522985954</v>
      </c>
      <c r="AB51" s="47">
        <f t="shared" si="4"/>
        <v>0.7179702931761516</v>
      </c>
      <c r="AC51" s="49">
        <f t="shared" si="5"/>
        <v>0.6657301295693612</v>
      </c>
      <c r="AD51" s="50">
        <f t="shared" si="6"/>
        <v>0.753179441735923</v>
      </c>
      <c r="AE51" s="51">
        <f t="shared" si="7"/>
        <v>0.725282075237019</v>
      </c>
      <c r="AF51" s="51">
        <f t="shared" si="7"/>
        <v>0.9517093387494342</v>
      </c>
    </row>
    <row r="52" spans="1:32" ht="14.25">
      <c r="A52" s="38" t="s">
        <v>77</v>
      </c>
      <c r="B52" s="97" t="s">
        <v>77</v>
      </c>
      <c r="C52" s="76" t="s">
        <v>97</v>
      </c>
      <c r="D52" s="23">
        <v>266535740.82999992</v>
      </c>
      <c r="E52" s="68">
        <v>21449431.98</v>
      </c>
      <c r="F52" s="44">
        <v>72073559.17000002</v>
      </c>
      <c r="G52" s="45">
        <v>13283794.079999993</v>
      </c>
      <c r="H52" s="45">
        <v>65697646.91</v>
      </c>
      <c r="I52" s="46">
        <f t="shared" si="0"/>
        <v>151055000.16000003</v>
      </c>
      <c r="J52" s="68">
        <v>18934356.66</v>
      </c>
      <c r="L52" s="38" t="s">
        <v>77</v>
      </c>
      <c r="M52" s="38" t="s">
        <v>77</v>
      </c>
      <c r="N52" s="76" t="s">
        <v>97</v>
      </c>
      <c r="O52" s="23">
        <v>156699869</v>
      </c>
      <c r="P52" s="68">
        <v>14214837.510000002</v>
      </c>
      <c r="Q52" s="44">
        <v>40151119.9</v>
      </c>
      <c r="R52" s="45">
        <v>8632205.660000002</v>
      </c>
      <c r="S52" s="45">
        <v>39548922.250000015</v>
      </c>
      <c r="T52" s="46">
        <f t="shared" si="1"/>
        <v>88332247.81000002</v>
      </c>
      <c r="U52" s="46">
        <v>9732391.879999999</v>
      </c>
      <c r="W52" s="38" t="s">
        <v>77</v>
      </c>
      <c r="X52" s="38" t="s">
        <v>77</v>
      </c>
      <c r="Y52" s="76" t="s">
        <v>97</v>
      </c>
      <c r="Z52" s="48">
        <f t="shared" si="3"/>
        <v>0.7009314846970289</v>
      </c>
      <c r="AA52" s="48">
        <f t="shared" si="3"/>
        <v>0.508946687917504</v>
      </c>
      <c r="AB52" s="47">
        <f t="shared" si="4"/>
        <v>0.7950572574191141</v>
      </c>
      <c r="AC52" s="49">
        <f t="shared" si="5"/>
        <v>0.5388644111613983</v>
      </c>
      <c r="AD52" s="50">
        <f t="shared" si="6"/>
        <v>0.6611741400867117</v>
      </c>
      <c r="AE52" s="51">
        <f t="shared" si="7"/>
        <v>0.7100776206319888</v>
      </c>
      <c r="AF52" s="51">
        <f t="shared" si="7"/>
        <v>0.9454987934579553</v>
      </c>
    </row>
    <row r="53" spans="1:32" ht="14.25">
      <c r="A53" s="38" t="s">
        <v>43</v>
      </c>
      <c r="B53" s="97" t="s">
        <v>78</v>
      </c>
      <c r="C53" s="76" t="s">
        <v>105</v>
      </c>
      <c r="D53" s="23">
        <v>109891878.52999996</v>
      </c>
      <c r="E53" s="68">
        <v>8843535.83</v>
      </c>
      <c r="F53" s="44">
        <v>13398822.99</v>
      </c>
      <c r="G53" s="45">
        <v>7176820.329999996</v>
      </c>
      <c r="H53" s="45">
        <v>15603241.779999994</v>
      </c>
      <c r="I53" s="46">
        <f t="shared" si="0"/>
        <v>36178885.099999994</v>
      </c>
      <c r="J53" s="68">
        <v>4028106.53</v>
      </c>
      <c r="L53" s="38" t="s">
        <v>43</v>
      </c>
      <c r="M53" s="38" t="s">
        <v>78</v>
      </c>
      <c r="N53" s="76" t="s">
        <v>105</v>
      </c>
      <c r="O53" s="23">
        <v>65950608</v>
      </c>
      <c r="P53" s="68">
        <v>5982629</v>
      </c>
      <c r="Q53" s="44">
        <v>6922605.97</v>
      </c>
      <c r="R53" s="45">
        <v>4184847.019999998</v>
      </c>
      <c r="S53" s="45">
        <v>10504767.480000006</v>
      </c>
      <c r="T53" s="46">
        <f t="shared" si="1"/>
        <v>21612220.470000006</v>
      </c>
      <c r="U53" s="46">
        <v>2010725.15</v>
      </c>
      <c r="W53" s="38" t="s">
        <v>43</v>
      </c>
      <c r="X53" s="38" t="s">
        <v>78</v>
      </c>
      <c r="Y53" s="76" t="s">
        <v>105</v>
      </c>
      <c r="Z53" s="48">
        <f t="shared" si="3"/>
        <v>0.6662754425251085</v>
      </c>
      <c r="AA53" s="48">
        <f t="shared" si="3"/>
        <v>0.47820228030185397</v>
      </c>
      <c r="AB53" s="47">
        <f t="shared" si="4"/>
        <v>0.9355172095689857</v>
      </c>
      <c r="AC53" s="49">
        <f t="shared" si="5"/>
        <v>0.7149540462771802</v>
      </c>
      <c r="AD53" s="50">
        <f t="shared" si="6"/>
        <v>0.4853486104958493</v>
      </c>
      <c r="AE53" s="51">
        <f t="shared" si="7"/>
        <v>0.6740012971004077</v>
      </c>
      <c r="AF53" s="51">
        <f t="shared" si="7"/>
        <v>1.0033103629305078</v>
      </c>
    </row>
    <row r="54" spans="1:32" ht="14.25">
      <c r="A54" s="38" t="s">
        <v>78</v>
      </c>
      <c r="B54" s="97" t="s">
        <v>78</v>
      </c>
      <c r="C54" s="76" t="s">
        <v>98</v>
      </c>
      <c r="D54" s="23">
        <v>2343604244.15</v>
      </c>
      <c r="E54" s="68">
        <v>188601272.23</v>
      </c>
      <c r="F54" s="44">
        <v>960397604.9299998</v>
      </c>
      <c r="G54" s="45">
        <v>222760320.3200001</v>
      </c>
      <c r="H54" s="45">
        <v>775273845.75</v>
      </c>
      <c r="I54" s="46">
        <f t="shared" si="0"/>
        <v>1958431771</v>
      </c>
      <c r="J54" s="68">
        <v>276304608.95</v>
      </c>
      <c r="L54" s="38" t="s">
        <v>78</v>
      </c>
      <c r="M54" s="38" t="s">
        <v>78</v>
      </c>
      <c r="N54" s="76" t="s">
        <v>98</v>
      </c>
      <c r="O54" s="23">
        <v>1397047308</v>
      </c>
      <c r="P54" s="68">
        <v>126731442.95000002</v>
      </c>
      <c r="Q54" s="44">
        <v>553737337.6399997</v>
      </c>
      <c r="R54" s="45">
        <v>147508753.4700001</v>
      </c>
      <c r="S54" s="45">
        <v>443995113.87999994</v>
      </c>
      <c r="T54" s="46">
        <f t="shared" si="1"/>
        <v>1145241204.9899998</v>
      </c>
      <c r="U54" s="46">
        <v>173172418.01999998</v>
      </c>
      <c r="W54" s="38" t="s">
        <v>78</v>
      </c>
      <c r="X54" s="38" t="s">
        <v>78</v>
      </c>
      <c r="Y54" s="76" t="s">
        <v>98</v>
      </c>
      <c r="Z54" s="48">
        <f t="shared" si="3"/>
        <v>0.6775410759032077</v>
      </c>
      <c r="AA54" s="48">
        <f t="shared" si="3"/>
        <v>0.48819636105942377</v>
      </c>
      <c r="AB54" s="47">
        <f t="shared" si="4"/>
        <v>0.7343919935454695</v>
      </c>
      <c r="AC54" s="49">
        <f t="shared" si="5"/>
        <v>0.5101498391097479</v>
      </c>
      <c r="AD54" s="50">
        <f t="shared" si="6"/>
        <v>0.7461314809863784</v>
      </c>
      <c r="AE54" s="51">
        <f t="shared" si="7"/>
        <v>0.7100605204098476</v>
      </c>
      <c r="AF54" s="51">
        <f t="shared" si="7"/>
        <v>0.5955462891214529</v>
      </c>
    </row>
    <row r="55" spans="1:32" ht="14.25">
      <c r="A55" s="38" t="s">
        <v>34</v>
      </c>
      <c r="B55" s="97" t="s">
        <v>17</v>
      </c>
      <c r="C55" s="76" t="s">
        <v>98</v>
      </c>
      <c r="D55" s="23">
        <v>86740367.72000006</v>
      </c>
      <c r="E55" s="68">
        <v>6980420.75</v>
      </c>
      <c r="F55" s="44">
        <v>5569073.919999999</v>
      </c>
      <c r="G55" s="45">
        <v>1050327.9199999997</v>
      </c>
      <c r="H55" s="45">
        <v>1810548.850000001</v>
      </c>
      <c r="I55" s="46">
        <f t="shared" si="0"/>
        <v>8429950.69</v>
      </c>
      <c r="J55" s="68">
        <v>1085246</v>
      </c>
      <c r="L55" s="38" t="s">
        <v>34</v>
      </c>
      <c r="M55" s="38" t="s">
        <v>17</v>
      </c>
      <c r="N55" s="76" t="s">
        <v>98</v>
      </c>
      <c r="O55" s="23">
        <v>53561088</v>
      </c>
      <c r="P55" s="68">
        <v>4858728.8100000005</v>
      </c>
      <c r="Q55" s="44">
        <v>3142924.810000001</v>
      </c>
      <c r="R55" s="45">
        <v>439724.60000000003</v>
      </c>
      <c r="S55" s="45">
        <v>1316539.2599999995</v>
      </c>
      <c r="T55" s="46">
        <f t="shared" si="1"/>
        <v>4899188.670000001</v>
      </c>
      <c r="U55" s="46">
        <v>624170.12</v>
      </c>
      <c r="W55" s="38" t="s">
        <v>34</v>
      </c>
      <c r="X55" s="38" t="s">
        <v>17</v>
      </c>
      <c r="Y55" s="76" t="s">
        <v>98</v>
      </c>
      <c r="Z55" s="48">
        <f t="shared" si="3"/>
        <v>0.6194661266029557</v>
      </c>
      <c r="AA55" s="48">
        <f t="shared" si="3"/>
        <v>0.4366763453916662</v>
      </c>
      <c r="AB55" s="47">
        <f t="shared" si="4"/>
        <v>0.7719399147827521</v>
      </c>
      <c r="AC55" s="49">
        <f t="shared" si="5"/>
        <v>1.388603958022816</v>
      </c>
      <c r="AD55" s="50">
        <f t="shared" si="6"/>
        <v>0.3752334662621468</v>
      </c>
      <c r="AE55" s="51">
        <f t="shared" si="7"/>
        <v>0.7206830064782948</v>
      </c>
      <c r="AF55" s="51">
        <f t="shared" si="7"/>
        <v>0.7387022627741295</v>
      </c>
    </row>
    <row r="56" spans="1:32" ht="14.25">
      <c r="A56" s="38" t="s">
        <v>39</v>
      </c>
      <c r="B56" s="97" t="s">
        <v>178</v>
      </c>
      <c r="C56" s="76" t="s">
        <v>98</v>
      </c>
      <c r="D56" s="23">
        <v>82049771.70000002</v>
      </c>
      <c r="E56" s="68">
        <v>6602945.6</v>
      </c>
      <c r="F56" s="44">
        <v>4772161.63</v>
      </c>
      <c r="G56" s="45">
        <v>1690074.84</v>
      </c>
      <c r="H56" s="45">
        <v>5134050.33</v>
      </c>
      <c r="I56" s="46">
        <f t="shared" si="0"/>
        <v>11596286.8</v>
      </c>
      <c r="J56" s="68">
        <v>1632520.9399999997</v>
      </c>
      <c r="L56" s="38" t="s">
        <v>39</v>
      </c>
      <c r="M56" s="38" t="s">
        <v>178</v>
      </c>
      <c r="N56" s="76" t="s">
        <v>98</v>
      </c>
      <c r="O56" s="23">
        <v>48846128</v>
      </c>
      <c r="P56" s="68">
        <v>4431016.92</v>
      </c>
      <c r="Q56" s="44">
        <v>2763125.6100000003</v>
      </c>
      <c r="R56" s="45">
        <v>936600.1900000005</v>
      </c>
      <c r="S56" s="45">
        <v>3133175.5599999977</v>
      </c>
      <c r="T56" s="46">
        <f t="shared" si="1"/>
        <v>6832901.3599999985</v>
      </c>
      <c r="U56" s="46">
        <v>818618.51</v>
      </c>
      <c r="W56" s="38" t="s">
        <v>39</v>
      </c>
      <c r="X56" s="38" t="s">
        <v>178</v>
      </c>
      <c r="Y56" s="76" t="s">
        <v>98</v>
      </c>
      <c r="Z56" s="48">
        <f t="shared" si="3"/>
        <v>0.6797599944871786</v>
      </c>
      <c r="AA56" s="48">
        <f t="shared" si="3"/>
        <v>0.4901648355700703</v>
      </c>
      <c r="AB56" s="47">
        <f t="shared" si="4"/>
        <v>0.727088197774693</v>
      </c>
      <c r="AC56" s="49">
        <f t="shared" si="5"/>
        <v>0.804478429584772</v>
      </c>
      <c r="AD56" s="50">
        <f t="shared" si="6"/>
        <v>0.6386092102671719</v>
      </c>
      <c r="AE56" s="51">
        <f t="shared" si="7"/>
        <v>0.6971248652709956</v>
      </c>
      <c r="AF56" s="51">
        <f t="shared" si="7"/>
        <v>0.9942389770785902</v>
      </c>
    </row>
    <row r="57" spans="1:32" ht="14.25">
      <c r="A57" s="38" t="s">
        <v>191</v>
      </c>
      <c r="B57" s="97" t="s">
        <v>78</v>
      </c>
      <c r="C57" s="76" t="s">
        <v>98</v>
      </c>
      <c r="D57" s="23">
        <v>75905317.86</v>
      </c>
      <c r="E57" s="68">
        <v>6108471.41</v>
      </c>
      <c r="F57" s="44">
        <v>3460489.9799999995</v>
      </c>
      <c r="G57" s="45">
        <v>664329.5600000003</v>
      </c>
      <c r="H57" s="45">
        <v>600684.0499999996</v>
      </c>
      <c r="I57" s="46">
        <f t="shared" si="0"/>
        <v>4725503.59</v>
      </c>
      <c r="J57" s="68">
        <v>783116.8600000001</v>
      </c>
      <c r="L57" s="38" t="s">
        <v>195</v>
      </c>
      <c r="M57" s="38" t="s">
        <v>78</v>
      </c>
      <c r="N57" s="76" t="s">
        <v>98</v>
      </c>
      <c r="O57" s="23">
        <v>45927717</v>
      </c>
      <c r="P57" s="68">
        <v>4166276.7800000003</v>
      </c>
      <c r="Q57" s="44">
        <v>1889547.0400000003</v>
      </c>
      <c r="R57" s="45">
        <v>338703.6499999999</v>
      </c>
      <c r="S57" s="45">
        <v>644759.2799999998</v>
      </c>
      <c r="T57" s="46">
        <f t="shared" si="1"/>
        <v>2873009.97</v>
      </c>
      <c r="U57" s="46">
        <v>358928.25</v>
      </c>
      <c r="W57" s="38" t="s">
        <v>191</v>
      </c>
      <c r="X57" s="38" t="s">
        <v>78</v>
      </c>
      <c r="Y57" s="76" t="s">
        <v>98</v>
      </c>
      <c r="Z57" s="48">
        <f t="shared" si="3"/>
        <v>0.6527126279758255</v>
      </c>
      <c r="AA57" s="48">
        <f t="shared" si="3"/>
        <v>0.466170332063248</v>
      </c>
      <c r="AB57" s="47">
        <f t="shared" si="4"/>
        <v>0.831385991851253</v>
      </c>
      <c r="AC57" s="49">
        <f t="shared" si="5"/>
        <v>0.9613888424290689</v>
      </c>
      <c r="AD57" s="50">
        <f t="shared" si="6"/>
        <v>-0.06835920221264624</v>
      </c>
      <c r="AE57" s="51">
        <f t="shared" si="7"/>
        <v>0.6447919218324187</v>
      </c>
      <c r="AF57" s="51">
        <f t="shared" si="7"/>
        <v>1.1818200712816562</v>
      </c>
    </row>
    <row r="58" spans="1:32" ht="14.25">
      <c r="A58" s="38" t="s">
        <v>42</v>
      </c>
      <c r="B58" s="97" t="s">
        <v>71</v>
      </c>
      <c r="C58" s="76" t="s">
        <v>106</v>
      </c>
      <c r="D58" s="23">
        <v>93575282.33999999</v>
      </c>
      <c r="E58" s="68">
        <v>7530459.6899999995</v>
      </c>
      <c r="F58" s="44">
        <v>8108308.580000001</v>
      </c>
      <c r="G58" s="45">
        <v>4298490.47</v>
      </c>
      <c r="H58" s="45">
        <v>6515624.379999998</v>
      </c>
      <c r="I58" s="46">
        <f t="shared" si="0"/>
        <v>18922423.43</v>
      </c>
      <c r="J58" s="68">
        <v>1923932.66</v>
      </c>
      <c r="L58" s="38" t="s">
        <v>42</v>
      </c>
      <c r="M58" s="38" t="s">
        <v>71</v>
      </c>
      <c r="N58" s="76" t="s">
        <v>106</v>
      </c>
      <c r="O58" s="23">
        <v>56108814</v>
      </c>
      <c r="P58" s="68">
        <v>5089842.68</v>
      </c>
      <c r="Q58" s="44">
        <v>4679791.749999999</v>
      </c>
      <c r="R58" s="45">
        <v>2580078.86</v>
      </c>
      <c r="S58" s="45">
        <v>4281994.369999999</v>
      </c>
      <c r="T58" s="46">
        <f t="shared" si="1"/>
        <v>11541864.979999999</v>
      </c>
      <c r="U58" s="46">
        <v>1239094.9300000002</v>
      </c>
      <c r="W58" s="38" t="s">
        <v>42</v>
      </c>
      <c r="X58" s="38" t="s">
        <v>71</v>
      </c>
      <c r="Y58" s="76" t="s">
        <v>106</v>
      </c>
      <c r="Z58" s="48">
        <f t="shared" si="3"/>
        <v>0.667746574361739</v>
      </c>
      <c r="AA58" s="48">
        <f t="shared" si="3"/>
        <v>0.47950735679712597</v>
      </c>
      <c r="AB58" s="47">
        <f t="shared" si="4"/>
        <v>0.7326216663380378</v>
      </c>
      <c r="AC58" s="49">
        <f t="shared" si="5"/>
        <v>0.6660306538072251</v>
      </c>
      <c r="AD58" s="50">
        <f t="shared" si="6"/>
        <v>0.5216331029412351</v>
      </c>
      <c r="AE58" s="51">
        <f t="shared" si="7"/>
        <v>0.6394597807883906</v>
      </c>
      <c r="AF58" s="51">
        <f t="shared" si="7"/>
        <v>0.5526918990783052</v>
      </c>
    </row>
    <row r="59" spans="1:32" ht="14.25">
      <c r="A59" s="38" t="s">
        <v>192</v>
      </c>
      <c r="B59" s="97" t="s">
        <v>62</v>
      </c>
      <c r="C59" s="76" t="s">
        <v>98</v>
      </c>
      <c r="D59" s="23">
        <v>74526016.92</v>
      </c>
      <c r="E59" s="68">
        <v>5997472.32</v>
      </c>
      <c r="F59" s="44">
        <v>2222590.4199999995</v>
      </c>
      <c r="G59" s="45">
        <v>1765116.97</v>
      </c>
      <c r="H59" s="45">
        <v>1139663.9000000004</v>
      </c>
      <c r="I59" s="46">
        <f t="shared" si="0"/>
        <v>5127371.29</v>
      </c>
      <c r="J59" s="68">
        <v>454751.12999999995</v>
      </c>
      <c r="L59" s="38" t="s">
        <v>196</v>
      </c>
      <c r="M59" s="38" t="s">
        <v>62</v>
      </c>
      <c r="N59" s="76" t="s">
        <v>98</v>
      </c>
      <c r="O59" s="23">
        <v>45163790</v>
      </c>
      <c r="P59" s="68">
        <v>4096978.2</v>
      </c>
      <c r="Q59" s="44">
        <v>1231735.1700000004</v>
      </c>
      <c r="R59" s="45">
        <v>949923.3900000004</v>
      </c>
      <c r="S59" s="45">
        <v>884064.0100000005</v>
      </c>
      <c r="T59" s="46">
        <f t="shared" si="1"/>
        <v>3065722.570000001</v>
      </c>
      <c r="U59" s="46">
        <v>239394.72</v>
      </c>
      <c r="W59" s="38" t="s">
        <v>192</v>
      </c>
      <c r="X59" s="38" t="s">
        <v>62</v>
      </c>
      <c r="Y59" s="76" t="s">
        <v>98</v>
      </c>
      <c r="Z59" s="48">
        <f t="shared" si="3"/>
        <v>0.6501276115224166</v>
      </c>
      <c r="AA59" s="48">
        <f t="shared" si="3"/>
        <v>0.4638770399120016</v>
      </c>
      <c r="AB59" s="47">
        <f t="shared" si="4"/>
        <v>0.8044385466398583</v>
      </c>
      <c r="AC59" s="49">
        <f t="shared" si="5"/>
        <v>0.8581677097139373</v>
      </c>
      <c r="AD59" s="50">
        <f t="shared" si="6"/>
        <v>0.2891192120805819</v>
      </c>
      <c r="AE59" s="51">
        <f t="shared" si="7"/>
        <v>0.6724837857719128</v>
      </c>
      <c r="AF59" s="51">
        <f t="shared" si="7"/>
        <v>0.8995871337513206</v>
      </c>
    </row>
    <row r="60" spans="1:32" ht="14.25">
      <c r="A60" s="38" t="s">
        <v>79</v>
      </c>
      <c r="B60" s="97" t="s">
        <v>6</v>
      </c>
      <c r="C60" s="76" t="s">
        <v>98</v>
      </c>
      <c r="D60" s="23">
        <v>83552253.50000001</v>
      </c>
      <c r="E60" s="68">
        <v>6723857.64</v>
      </c>
      <c r="F60" s="44">
        <v>8522460.389999999</v>
      </c>
      <c r="G60" s="45">
        <v>1757862.74</v>
      </c>
      <c r="H60" s="45">
        <v>2740158.2000000007</v>
      </c>
      <c r="I60" s="46">
        <f t="shared" si="0"/>
        <v>13020481.33</v>
      </c>
      <c r="J60" s="68">
        <v>1684799.81</v>
      </c>
      <c r="L60" s="38" t="s">
        <v>79</v>
      </c>
      <c r="M60" s="38" t="s">
        <v>6</v>
      </c>
      <c r="N60" s="76" t="s">
        <v>98</v>
      </c>
      <c r="O60" s="23">
        <v>50696613</v>
      </c>
      <c r="P60" s="68">
        <v>4598881.4</v>
      </c>
      <c r="Q60" s="44">
        <v>4680120.730000001</v>
      </c>
      <c r="R60" s="45">
        <v>1037683.0900000001</v>
      </c>
      <c r="S60" s="45">
        <v>1815072.35</v>
      </c>
      <c r="T60" s="46">
        <f t="shared" si="1"/>
        <v>7532876.170000002</v>
      </c>
      <c r="U60" s="46">
        <v>874000.1000000001</v>
      </c>
      <c r="W60" s="38" t="s">
        <v>79</v>
      </c>
      <c r="X60" s="38" t="s">
        <v>6</v>
      </c>
      <c r="Y60" s="76" t="s">
        <v>98</v>
      </c>
      <c r="Z60" s="48">
        <f t="shared" si="3"/>
        <v>0.6480835415967534</v>
      </c>
      <c r="AA60" s="48">
        <f t="shared" si="3"/>
        <v>0.4620637183642089</v>
      </c>
      <c r="AB60" s="47">
        <f t="shared" si="4"/>
        <v>0.8209915687367313</v>
      </c>
      <c r="AC60" s="49">
        <f t="shared" si="5"/>
        <v>0.6940265837809882</v>
      </c>
      <c r="AD60" s="50">
        <f t="shared" si="6"/>
        <v>0.5096688570017611</v>
      </c>
      <c r="AE60" s="51">
        <f t="shared" si="7"/>
        <v>0.7284873713780957</v>
      </c>
      <c r="AF60" s="51">
        <f t="shared" si="7"/>
        <v>0.9276883492347425</v>
      </c>
    </row>
    <row r="61" spans="1:32" ht="14.25">
      <c r="A61" s="38" t="s">
        <v>19</v>
      </c>
      <c r="B61" s="97" t="s">
        <v>180</v>
      </c>
      <c r="C61" s="76" t="s">
        <v>107</v>
      </c>
      <c r="D61" s="23">
        <v>174381900.27999997</v>
      </c>
      <c r="E61" s="68">
        <v>14033362.64</v>
      </c>
      <c r="F61" s="44">
        <v>42361988.47999999</v>
      </c>
      <c r="G61" s="45">
        <v>10335078.870000003</v>
      </c>
      <c r="H61" s="45">
        <v>27053536.04000001</v>
      </c>
      <c r="I61" s="46">
        <f t="shared" si="0"/>
        <v>79750603.39</v>
      </c>
      <c r="J61" s="68">
        <v>9918039.010000002</v>
      </c>
      <c r="L61" s="38" t="s">
        <v>19</v>
      </c>
      <c r="M61" s="38" t="s">
        <v>180</v>
      </c>
      <c r="N61" s="76" t="s">
        <v>107</v>
      </c>
      <c r="O61" s="23">
        <v>107296732</v>
      </c>
      <c r="P61" s="68">
        <v>9733292.21</v>
      </c>
      <c r="Q61" s="44">
        <v>23981931.779999997</v>
      </c>
      <c r="R61" s="45">
        <v>7174038.760000003</v>
      </c>
      <c r="S61" s="45">
        <v>17826648.22999999</v>
      </c>
      <c r="T61" s="46">
        <f t="shared" si="1"/>
        <v>48982618.76999999</v>
      </c>
      <c r="U61" s="46">
        <v>5634541.84</v>
      </c>
      <c r="W61" s="38" t="s">
        <v>19</v>
      </c>
      <c r="X61" s="38" t="s">
        <v>180</v>
      </c>
      <c r="Y61" s="76" t="s">
        <v>107</v>
      </c>
      <c r="Z61" s="48">
        <f t="shared" si="3"/>
        <v>0.6252303031932043</v>
      </c>
      <c r="AA61" s="48">
        <f t="shared" si="3"/>
        <v>0.441789924439143</v>
      </c>
      <c r="AB61" s="47">
        <f t="shared" si="4"/>
        <v>0.7664126838742926</v>
      </c>
      <c r="AC61" s="49">
        <f t="shared" si="5"/>
        <v>0.4406221119998519</v>
      </c>
      <c r="AD61" s="50">
        <f t="shared" si="6"/>
        <v>0.5175896046724218</v>
      </c>
      <c r="AE61" s="51">
        <f t="shared" si="7"/>
        <v>0.628140866956755</v>
      </c>
      <c r="AF61" s="51">
        <f t="shared" si="7"/>
        <v>0.7602210244657623</v>
      </c>
    </row>
    <row r="62" spans="1:32" ht="14.25">
      <c r="A62" s="38" t="s">
        <v>20</v>
      </c>
      <c r="B62" s="97" t="s">
        <v>78</v>
      </c>
      <c r="C62" s="76" t="s">
        <v>97</v>
      </c>
      <c r="D62" s="23">
        <v>146956339.07000005</v>
      </c>
      <c r="E62" s="68">
        <v>11826293.87</v>
      </c>
      <c r="F62" s="44">
        <v>28841641.11999999</v>
      </c>
      <c r="G62" s="45">
        <v>8140835.549999997</v>
      </c>
      <c r="H62" s="45">
        <v>18007433.370000005</v>
      </c>
      <c r="I62" s="46">
        <f t="shared" si="0"/>
        <v>54989910.03999999</v>
      </c>
      <c r="J62" s="68">
        <v>6232310.4</v>
      </c>
      <c r="L62" s="38" t="s">
        <v>20</v>
      </c>
      <c r="M62" s="38" t="s">
        <v>78</v>
      </c>
      <c r="N62" s="76" t="s">
        <v>97</v>
      </c>
      <c r="O62" s="23">
        <v>87970102</v>
      </c>
      <c r="P62" s="68">
        <v>7980100.45</v>
      </c>
      <c r="Q62" s="44">
        <v>15998513.350000009</v>
      </c>
      <c r="R62" s="45">
        <v>4809578.000000005</v>
      </c>
      <c r="S62" s="45">
        <v>12894846.73</v>
      </c>
      <c r="T62" s="46">
        <f t="shared" si="1"/>
        <v>33702938.08000001</v>
      </c>
      <c r="U62" s="46">
        <v>3733259.0599999996</v>
      </c>
      <c r="W62" s="38" t="s">
        <v>20</v>
      </c>
      <c r="X62" s="38" t="s">
        <v>78</v>
      </c>
      <c r="Y62" s="76" t="s">
        <v>97</v>
      </c>
      <c r="Z62" s="48">
        <f t="shared" si="3"/>
        <v>0.6705259597175419</v>
      </c>
      <c r="AA62" s="48">
        <f t="shared" si="3"/>
        <v>0.481973058371715</v>
      </c>
      <c r="AB62" s="47">
        <f t="shared" si="4"/>
        <v>0.8027700755082956</v>
      </c>
      <c r="AC62" s="49">
        <f t="shared" si="5"/>
        <v>0.6926299043284025</v>
      </c>
      <c r="AD62" s="50">
        <f t="shared" si="6"/>
        <v>0.39648293206196206</v>
      </c>
      <c r="AE62" s="51">
        <f t="shared" si="7"/>
        <v>0.6316058234884894</v>
      </c>
      <c r="AF62" s="51">
        <f t="shared" si="7"/>
        <v>0.6694020693008111</v>
      </c>
    </row>
    <row r="63" spans="1:32" ht="14.25">
      <c r="A63" s="38" t="s">
        <v>46</v>
      </c>
      <c r="B63" s="97" t="s">
        <v>17</v>
      </c>
      <c r="C63" s="76" t="s">
        <v>98</v>
      </c>
      <c r="D63" s="23">
        <v>86006145.24</v>
      </c>
      <c r="E63" s="68">
        <v>6921334.279999999</v>
      </c>
      <c r="F63" s="44">
        <v>5823715.79</v>
      </c>
      <c r="G63" s="45">
        <v>1298044.8600000006</v>
      </c>
      <c r="H63" s="45">
        <v>2416624.82</v>
      </c>
      <c r="I63" s="46">
        <f t="shared" si="0"/>
        <v>9538385.47</v>
      </c>
      <c r="J63" s="68">
        <v>1168634.51</v>
      </c>
      <c r="L63" s="38" t="s">
        <v>46</v>
      </c>
      <c r="M63" s="38" t="s">
        <v>17</v>
      </c>
      <c r="N63" s="76" t="s">
        <v>98</v>
      </c>
      <c r="O63" s="23">
        <v>51604693</v>
      </c>
      <c r="P63" s="68">
        <v>4681256.85</v>
      </c>
      <c r="Q63" s="44">
        <v>3178214.24</v>
      </c>
      <c r="R63" s="45">
        <v>618937.5700000003</v>
      </c>
      <c r="S63" s="45">
        <v>1666750.23</v>
      </c>
      <c r="T63" s="46">
        <f t="shared" si="1"/>
        <v>5463902.040000001</v>
      </c>
      <c r="U63" s="46">
        <v>611101.51</v>
      </c>
      <c r="W63" s="38" t="s">
        <v>46</v>
      </c>
      <c r="X63" s="38" t="s">
        <v>17</v>
      </c>
      <c r="Y63" s="76" t="s">
        <v>98</v>
      </c>
      <c r="Z63" s="48">
        <f t="shared" si="3"/>
        <v>0.6666341807323608</v>
      </c>
      <c r="AA63" s="48">
        <f t="shared" si="3"/>
        <v>0.4785205131395429</v>
      </c>
      <c r="AB63" s="47">
        <f t="shared" si="4"/>
        <v>0.8323861609782479</v>
      </c>
      <c r="AC63" s="49">
        <f t="shared" si="5"/>
        <v>1.0972145219751321</v>
      </c>
      <c r="AD63" s="50">
        <f t="shared" si="6"/>
        <v>0.4499021968036565</v>
      </c>
      <c r="AE63" s="51">
        <f t="shared" si="7"/>
        <v>0.7457094582171533</v>
      </c>
      <c r="AF63" s="51">
        <f t="shared" si="7"/>
        <v>0.9123410609801963</v>
      </c>
    </row>
    <row r="64" spans="1:32" ht="14.25">
      <c r="A64" s="38" t="s">
        <v>88</v>
      </c>
      <c r="B64" s="97" t="s">
        <v>67</v>
      </c>
      <c r="C64" s="76" t="s">
        <v>98</v>
      </c>
      <c r="D64" s="23">
        <v>102562619.85000002</v>
      </c>
      <c r="E64" s="68">
        <v>8253714.609999999</v>
      </c>
      <c r="F64" s="44">
        <v>16196192.099999988</v>
      </c>
      <c r="G64" s="45">
        <v>1248405.5099999998</v>
      </c>
      <c r="H64" s="45">
        <v>4533324.75</v>
      </c>
      <c r="I64" s="46">
        <f t="shared" si="0"/>
        <v>21977922.35999999</v>
      </c>
      <c r="J64" s="68">
        <v>3234706.83</v>
      </c>
      <c r="L64" s="38" t="s">
        <v>88</v>
      </c>
      <c r="M64" s="38" t="s">
        <v>67</v>
      </c>
      <c r="N64" s="76" t="s">
        <v>98</v>
      </c>
      <c r="O64" s="23">
        <v>61523958</v>
      </c>
      <c r="P64" s="68">
        <v>5581070.859999999</v>
      </c>
      <c r="Q64" s="44">
        <v>8923166.160000002</v>
      </c>
      <c r="R64" s="45">
        <v>835206.0499999999</v>
      </c>
      <c r="S64" s="45">
        <v>3222569.560000001</v>
      </c>
      <c r="T64" s="46">
        <f t="shared" si="1"/>
        <v>12980941.770000003</v>
      </c>
      <c r="U64" s="46">
        <v>1755773.1400000001</v>
      </c>
      <c r="W64" s="38" t="s">
        <v>88</v>
      </c>
      <c r="X64" s="38" t="s">
        <v>67</v>
      </c>
      <c r="Y64" s="76" t="s">
        <v>98</v>
      </c>
      <c r="Z64" s="48">
        <f t="shared" si="3"/>
        <v>0.6670354636481617</v>
      </c>
      <c r="AA64" s="48">
        <f t="shared" si="3"/>
        <v>0.47887651259815756</v>
      </c>
      <c r="AB64" s="47">
        <f t="shared" si="4"/>
        <v>0.8150723419903216</v>
      </c>
      <c r="AC64" s="49">
        <f t="shared" si="5"/>
        <v>0.49472757051987326</v>
      </c>
      <c r="AD64" s="50">
        <f t="shared" si="6"/>
        <v>0.4067422488779415</v>
      </c>
      <c r="AE64" s="51">
        <f t="shared" si="7"/>
        <v>0.6930915144225305</v>
      </c>
      <c r="AF64" s="51">
        <f t="shared" si="7"/>
        <v>0.8423261845775816</v>
      </c>
    </row>
    <row r="65" spans="1:32" ht="14.25">
      <c r="A65" s="38" t="s">
        <v>80</v>
      </c>
      <c r="B65" s="97" t="s">
        <v>62</v>
      </c>
      <c r="C65" s="76" t="s">
        <v>98</v>
      </c>
      <c r="D65" s="23">
        <v>232072664.90999988</v>
      </c>
      <c r="E65" s="68">
        <v>18676020.04</v>
      </c>
      <c r="F65" s="44">
        <v>78385029.55999997</v>
      </c>
      <c r="G65" s="45">
        <v>16429797.490000002</v>
      </c>
      <c r="H65" s="45">
        <v>42586419.29000002</v>
      </c>
      <c r="I65" s="46">
        <f t="shared" si="0"/>
        <v>137401246.34</v>
      </c>
      <c r="J65" s="68">
        <v>25521842.45</v>
      </c>
      <c r="L65" s="38" t="s">
        <v>80</v>
      </c>
      <c r="M65" s="38" t="s">
        <v>62</v>
      </c>
      <c r="N65" s="76" t="s">
        <v>98</v>
      </c>
      <c r="O65" s="23">
        <v>140403444</v>
      </c>
      <c r="P65" s="68">
        <v>12736527.14</v>
      </c>
      <c r="Q65" s="44">
        <v>42178433.839999996</v>
      </c>
      <c r="R65" s="45">
        <v>11551628.829999996</v>
      </c>
      <c r="S65" s="45">
        <v>30471611.36999999</v>
      </c>
      <c r="T65" s="46">
        <f t="shared" si="1"/>
        <v>84201674.03999999</v>
      </c>
      <c r="U65" s="46">
        <v>11600513.059999999</v>
      </c>
      <c r="W65" s="38" t="s">
        <v>80</v>
      </c>
      <c r="X65" s="38" t="s">
        <v>62</v>
      </c>
      <c r="Y65" s="76" t="s">
        <v>98</v>
      </c>
      <c r="Z65" s="48">
        <f t="shared" si="3"/>
        <v>0.6528986632977456</v>
      </c>
      <c r="AA65" s="48">
        <f t="shared" si="3"/>
        <v>0.4663353545839497</v>
      </c>
      <c r="AB65" s="47">
        <f t="shared" si="4"/>
        <v>0.8584148917749379</v>
      </c>
      <c r="AC65" s="49">
        <f t="shared" si="5"/>
        <v>0.4222927114253556</v>
      </c>
      <c r="AD65" s="50">
        <f t="shared" si="6"/>
        <v>0.39757687156404664</v>
      </c>
      <c r="AE65" s="51">
        <f t="shared" si="7"/>
        <v>0.6318113375599583</v>
      </c>
      <c r="AF65" s="51">
        <f t="shared" si="7"/>
        <v>1.2000615246925985</v>
      </c>
    </row>
    <row r="66" spans="1:32" ht="14.25">
      <c r="A66" s="38" t="s">
        <v>81</v>
      </c>
      <c r="B66" s="97" t="s">
        <v>181</v>
      </c>
      <c r="C66" s="76" t="s">
        <v>98</v>
      </c>
      <c r="D66" s="23">
        <v>159224176.2399999</v>
      </c>
      <c r="E66" s="68">
        <v>12813546.61</v>
      </c>
      <c r="F66" s="44">
        <v>46676424.769999966</v>
      </c>
      <c r="G66" s="45">
        <v>3350922.3199999994</v>
      </c>
      <c r="H66" s="45">
        <v>20156598.72</v>
      </c>
      <c r="I66" s="46">
        <f t="shared" si="0"/>
        <v>70183945.80999997</v>
      </c>
      <c r="J66" s="68">
        <v>9445562.98</v>
      </c>
      <c r="L66" s="38" t="s">
        <v>81</v>
      </c>
      <c r="M66" s="38" t="s">
        <v>181</v>
      </c>
      <c r="N66" s="76" t="s">
        <v>98</v>
      </c>
      <c r="O66" s="23">
        <v>96671400</v>
      </c>
      <c r="P66" s="68">
        <v>8769428.18</v>
      </c>
      <c r="Q66" s="44">
        <v>25746963.999999996</v>
      </c>
      <c r="R66" s="45">
        <v>2153859.73</v>
      </c>
      <c r="S66" s="45">
        <v>13306051.769999996</v>
      </c>
      <c r="T66" s="46">
        <f t="shared" si="1"/>
        <v>41206875.49999999</v>
      </c>
      <c r="U66" s="46">
        <v>5126004.13</v>
      </c>
      <c r="W66" s="38" t="s">
        <v>81</v>
      </c>
      <c r="X66" s="38" t="s">
        <v>181</v>
      </c>
      <c r="Y66" s="76" t="s">
        <v>98</v>
      </c>
      <c r="Z66" s="48">
        <f t="shared" si="3"/>
        <v>0.6470660013199343</v>
      </c>
      <c r="AA66" s="48">
        <f t="shared" si="3"/>
        <v>0.4611610183687027</v>
      </c>
      <c r="AB66" s="47">
        <f t="shared" si="4"/>
        <v>0.8128904351596551</v>
      </c>
      <c r="AC66" s="49">
        <f t="shared" si="5"/>
        <v>0.5557755564704296</v>
      </c>
      <c r="AD66" s="50">
        <f t="shared" si="6"/>
        <v>0.5148444533671017</v>
      </c>
      <c r="AE66" s="51">
        <f t="shared" si="7"/>
        <v>0.7032095969033125</v>
      </c>
      <c r="AF66" s="51">
        <f t="shared" si="7"/>
        <v>0.842675647629648</v>
      </c>
    </row>
    <row r="67" spans="1:32" ht="14.25">
      <c r="A67" s="38" t="s">
        <v>36</v>
      </c>
      <c r="B67" s="97" t="s">
        <v>178</v>
      </c>
      <c r="C67" s="76" t="s">
        <v>98</v>
      </c>
      <c r="D67" s="23">
        <v>82738611.79000004</v>
      </c>
      <c r="E67" s="68">
        <v>6658379.93</v>
      </c>
      <c r="F67" s="44">
        <v>6066188.089999998</v>
      </c>
      <c r="G67" s="45">
        <v>1067564.7499999995</v>
      </c>
      <c r="H67" s="45">
        <v>3810515.6400000025</v>
      </c>
      <c r="I67" s="46">
        <f t="shared" si="0"/>
        <v>10944268.48</v>
      </c>
      <c r="J67" s="68">
        <v>1484018.63</v>
      </c>
      <c r="L67" s="38" t="s">
        <v>36</v>
      </c>
      <c r="M67" s="38" t="s">
        <v>178</v>
      </c>
      <c r="N67" s="76" t="s">
        <v>98</v>
      </c>
      <c r="O67" s="23">
        <v>50400457</v>
      </c>
      <c r="P67" s="68">
        <v>4572015.95</v>
      </c>
      <c r="Q67" s="44">
        <v>3416326.740000001</v>
      </c>
      <c r="R67" s="45">
        <v>651702.7000000003</v>
      </c>
      <c r="S67" s="45">
        <v>2616749.1</v>
      </c>
      <c r="T67" s="46">
        <f t="shared" si="1"/>
        <v>6684778.540000001</v>
      </c>
      <c r="U67" s="46">
        <v>746139.3999999999</v>
      </c>
      <c r="W67" s="38" t="s">
        <v>36</v>
      </c>
      <c r="X67" s="38" t="s">
        <v>178</v>
      </c>
      <c r="Y67" s="76" t="s">
        <v>98</v>
      </c>
      <c r="Z67" s="48">
        <f t="shared" si="3"/>
        <v>0.6416242374548318</v>
      </c>
      <c r="AA67" s="48">
        <f t="shared" si="3"/>
        <v>0.4563334867630984</v>
      </c>
      <c r="AB67" s="47">
        <f t="shared" si="4"/>
        <v>0.7756463452321882</v>
      </c>
      <c r="AC67" s="49">
        <f t="shared" si="5"/>
        <v>0.6381161993037607</v>
      </c>
      <c r="AD67" s="50">
        <f t="shared" si="6"/>
        <v>0.4562021402816199</v>
      </c>
      <c r="AE67" s="51">
        <f t="shared" si="7"/>
        <v>0.6371923788517906</v>
      </c>
      <c r="AF67" s="51">
        <f t="shared" si="7"/>
        <v>0.9889294547372784</v>
      </c>
    </row>
    <row r="68" spans="1:32" ht="14.25">
      <c r="A68" s="38" t="s">
        <v>82</v>
      </c>
      <c r="B68" s="97" t="s">
        <v>82</v>
      </c>
      <c r="C68" s="76" t="s">
        <v>98</v>
      </c>
      <c r="D68" s="23">
        <v>194322605.90999994</v>
      </c>
      <c r="E68" s="68">
        <v>15638088.54</v>
      </c>
      <c r="F68" s="44">
        <v>49387777.869999975</v>
      </c>
      <c r="G68" s="45">
        <v>8989713.400000004</v>
      </c>
      <c r="H68" s="45">
        <v>52465792.250000015</v>
      </c>
      <c r="I68" s="46">
        <f t="shared" si="0"/>
        <v>110843283.52</v>
      </c>
      <c r="J68" s="68">
        <v>14364978.969999999</v>
      </c>
      <c r="L68" s="38" t="s">
        <v>82</v>
      </c>
      <c r="M68" s="38" t="s">
        <v>82</v>
      </c>
      <c r="N68" s="76" t="s">
        <v>98</v>
      </c>
      <c r="O68" s="23">
        <v>117390552</v>
      </c>
      <c r="P68" s="68">
        <v>10648940.82</v>
      </c>
      <c r="Q68" s="44">
        <v>27293194.129999984</v>
      </c>
      <c r="R68" s="45">
        <v>5723493.199999998</v>
      </c>
      <c r="S68" s="45">
        <v>31375005.670000013</v>
      </c>
      <c r="T68" s="46">
        <f t="shared" si="1"/>
        <v>64391693</v>
      </c>
      <c r="U68" s="46">
        <v>6869627.1899999995</v>
      </c>
      <c r="W68" s="38" t="s">
        <v>82</v>
      </c>
      <c r="X68" s="38" t="s">
        <v>82</v>
      </c>
      <c r="Y68" s="76" t="s">
        <v>98</v>
      </c>
      <c r="Z68" s="48">
        <f t="shared" si="3"/>
        <v>0.6553513259738308</v>
      </c>
      <c r="AA68" s="48">
        <f t="shared" si="3"/>
        <v>0.46851116973340434</v>
      </c>
      <c r="AB68" s="47">
        <f t="shared" si="4"/>
        <v>0.8095272262660598</v>
      </c>
      <c r="AC68" s="49">
        <f t="shared" si="5"/>
        <v>0.5706690103169874</v>
      </c>
      <c r="AD68" s="50">
        <f t="shared" si="6"/>
        <v>0.6722161838576648</v>
      </c>
      <c r="AE68" s="51">
        <f t="shared" si="7"/>
        <v>0.7213910421643983</v>
      </c>
      <c r="AF68" s="51">
        <f t="shared" si="7"/>
        <v>1.0910856692355675</v>
      </c>
    </row>
    <row r="69" spans="1:32" ht="14.25">
      <c r="A69" s="38" t="s">
        <v>21</v>
      </c>
      <c r="B69" s="97" t="s">
        <v>67</v>
      </c>
      <c r="C69" s="76" t="s">
        <v>108</v>
      </c>
      <c r="D69" s="23">
        <v>87798750.20000005</v>
      </c>
      <c r="E69" s="68">
        <v>7065593.96</v>
      </c>
      <c r="F69" s="44">
        <v>7366849.720000002</v>
      </c>
      <c r="G69" s="45">
        <v>2066296.2699999998</v>
      </c>
      <c r="H69" s="45">
        <v>5727437.09</v>
      </c>
      <c r="I69" s="46">
        <f t="shared" si="0"/>
        <v>15160583.080000002</v>
      </c>
      <c r="J69" s="68">
        <v>1521886.53</v>
      </c>
      <c r="L69" s="38" t="s">
        <v>21</v>
      </c>
      <c r="M69" s="38" t="s">
        <v>67</v>
      </c>
      <c r="N69" s="76" t="s">
        <v>108</v>
      </c>
      <c r="O69" s="23">
        <v>53479695</v>
      </c>
      <c r="P69" s="68">
        <v>4851345.26</v>
      </c>
      <c r="Q69" s="44">
        <v>4085727.44</v>
      </c>
      <c r="R69" s="45">
        <v>1284235.5800000003</v>
      </c>
      <c r="S69" s="45">
        <v>3831073.520000001</v>
      </c>
      <c r="T69" s="46">
        <f t="shared" si="1"/>
        <v>9201036.540000001</v>
      </c>
      <c r="U69" s="46">
        <v>820433.5199999999</v>
      </c>
      <c r="W69" s="38" t="s">
        <v>21</v>
      </c>
      <c r="X69" s="38" t="s">
        <v>67</v>
      </c>
      <c r="Y69" s="76" t="s">
        <v>108</v>
      </c>
      <c r="Z69" s="48">
        <f t="shared" si="3"/>
        <v>0.6417212214841548</v>
      </c>
      <c r="AA69" s="48">
        <f t="shared" si="3"/>
        <v>0.45641952516898376</v>
      </c>
      <c r="AB69" s="47">
        <f t="shared" si="4"/>
        <v>0.8030693011670895</v>
      </c>
      <c r="AC69" s="49">
        <f t="shared" si="5"/>
        <v>0.6089698044341672</v>
      </c>
      <c r="AD69" s="50">
        <f t="shared" si="6"/>
        <v>0.4949953479357918</v>
      </c>
      <c r="AE69" s="51">
        <f t="shared" si="7"/>
        <v>0.6477038227260425</v>
      </c>
      <c r="AF69" s="51">
        <f t="shared" si="7"/>
        <v>0.8549784874708681</v>
      </c>
    </row>
    <row r="70" spans="1:32" ht="14.25">
      <c r="A70" s="38" t="s">
        <v>47</v>
      </c>
      <c r="B70" s="97" t="s">
        <v>178</v>
      </c>
      <c r="C70" s="76" t="s">
        <v>98</v>
      </c>
      <c r="D70" s="23">
        <v>80929798.74000004</v>
      </c>
      <c r="E70" s="68">
        <v>6512815.9</v>
      </c>
      <c r="F70" s="44">
        <v>3540513.020000001</v>
      </c>
      <c r="G70" s="45">
        <v>1650331.950000001</v>
      </c>
      <c r="H70" s="45">
        <v>5003980.670000002</v>
      </c>
      <c r="I70" s="46">
        <f t="shared" si="0"/>
        <v>10194825.640000004</v>
      </c>
      <c r="J70" s="68">
        <v>1091749.3</v>
      </c>
      <c r="L70" s="38" t="s">
        <v>47</v>
      </c>
      <c r="M70" s="38" t="s">
        <v>178</v>
      </c>
      <c r="N70" s="76" t="s">
        <v>98</v>
      </c>
      <c r="O70" s="23">
        <v>49061870</v>
      </c>
      <c r="P70" s="68">
        <v>4450587.77</v>
      </c>
      <c r="Q70" s="44">
        <v>1935731.6500000001</v>
      </c>
      <c r="R70" s="45">
        <v>1054272.1300000004</v>
      </c>
      <c r="S70" s="45">
        <v>3082155.010000001</v>
      </c>
      <c r="T70" s="46">
        <f t="shared" si="1"/>
        <v>6072158.790000001</v>
      </c>
      <c r="U70" s="46">
        <v>491488.91</v>
      </c>
      <c r="W70" s="38" t="s">
        <v>47</v>
      </c>
      <c r="X70" s="38" t="s">
        <v>178</v>
      </c>
      <c r="Y70" s="76" t="s">
        <v>98</v>
      </c>
      <c r="Z70" s="48">
        <f t="shared" si="3"/>
        <v>0.6495457417338564</v>
      </c>
      <c r="AA70" s="48">
        <f t="shared" si="3"/>
        <v>0.4633608495266235</v>
      </c>
      <c r="AB70" s="47">
        <f t="shared" si="4"/>
        <v>0.8290309093205148</v>
      </c>
      <c r="AC70" s="49">
        <f t="shared" si="5"/>
        <v>0.5653756777199455</v>
      </c>
      <c r="AD70" s="50">
        <f t="shared" si="6"/>
        <v>0.6235330973830546</v>
      </c>
      <c r="AE70" s="51">
        <f t="shared" si="7"/>
        <v>0.678945823483645</v>
      </c>
      <c r="AF70" s="51">
        <f t="shared" si="7"/>
        <v>1.2213101410568963</v>
      </c>
    </row>
    <row r="71" spans="1:32" ht="14.25">
      <c r="A71" s="38" t="s">
        <v>22</v>
      </c>
      <c r="B71" s="97" t="s">
        <v>17</v>
      </c>
      <c r="C71" s="76" t="s">
        <v>109</v>
      </c>
      <c r="D71" s="23">
        <v>189474792.33999994</v>
      </c>
      <c r="E71" s="68">
        <v>15247961.330000002</v>
      </c>
      <c r="F71" s="44">
        <v>57503784.37</v>
      </c>
      <c r="G71" s="45">
        <v>2739974.28</v>
      </c>
      <c r="H71" s="45">
        <v>15200484.370000005</v>
      </c>
      <c r="I71" s="46">
        <f t="shared" si="0"/>
        <v>75444243.02000001</v>
      </c>
      <c r="J71" s="68">
        <v>11833562.549999997</v>
      </c>
      <c r="L71" s="38" t="s">
        <v>22</v>
      </c>
      <c r="M71" s="38" t="s">
        <v>17</v>
      </c>
      <c r="N71" s="76" t="s">
        <v>109</v>
      </c>
      <c r="O71" s="23">
        <v>115252737</v>
      </c>
      <c r="P71" s="68">
        <v>10455011.559999999</v>
      </c>
      <c r="Q71" s="44">
        <v>32006444.849999998</v>
      </c>
      <c r="R71" s="45">
        <v>1659717.009999999</v>
      </c>
      <c r="S71" s="45">
        <v>9307515.409999998</v>
      </c>
      <c r="T71" s="46">
        <f t="shared" si="1"/>
        <v>42973677.269999996</v>
      </c>
      <c r="U71" s="46">
        <v>6418755.02</v>
      </c>
      <c r="W71" s="38" t="s">
        <v>22</v>
      </c>
      <c r="X71" s="38" t="s">
        <v>17</v>
      </c>
      <c r="Y71" s="76" t="s">
        <v>109</v>
      </c>
      <c r="Z71" s="48">
        <f t="shared" si="3"/>
        <v>0.6439938631565856</v>
      </c>
      <c r="AA71" s="48">
        <f t="shared" si="3"/>
        <v>0.4584356260625697</v>
      </c>
      <c r="AB71" s="47">
        <f t="shared" si="4"/>
        <v>0.7966314171878419</v>
      </c>
      <c r="AC71" s="49">
        <f t="shared" si="5"/>
        <v>0.6508683489361848</v>
      </c>
      <c r="AD71" s="50">
        <f t="shared" si="6"/>
        <v>0.6331409297124126</v>
      </c>
      <c r="AE71" s="51">
        <f t="shared" si="7"/>
        <v>0.7555919765951185</v>
      </c>
      <c r="AF71" s="51">
        <f t="shared" si="7"/>
        <v>0.8435915552358935</v>
      </c>
    </row>
    <row r="72" spans="1:32" ht="14.25">
      <c r="A72" s="38" t="s">
        <v>83</v>
      </c>
      <c r="B72" s="97" t="s">
        <v>10</v>
      </c>
      <c r="C72" s="76" t="s">
        <v>97</v>
      </c>
      <c r="D72" s="23">
        <v>95664493.95</v>
      </c>
      <c r="E72" s="68">
        <v>7698588.75</v>
      </c>
      <c r="F72" s="44">
        <v>9174827.440000005</v>
      </c>
      <c r="G72" s="45">
        <v>1272941.3800000004</v>
      </c>
      <c r="H72" s="45">
        <v>4972703.750000001</v>
      </c>
      <c r="I72" s="46">
        <f t="shared" si="0"/>
        <v>15420472.570000008</v>
      </c>
      <c r="J72" s="68">
        <v>1890600.1300000001</v>
      </c>
      <c r="L72" s="38" t="s">
        <v>83</v>
      </c>
      <c r="M72" s="38" t="s">
        <v>10</v>
      </c>
      <c r="N72" s="76" t="s">
        <v>97</v>
      </c>
      <c r="O72" s="23">
        <v>58363326</v>
      </c>
      <c r="P72" s="68">
        <v>5294358.02</v>
      </c>
      <c r="Q72" s="44">
        <v>5127028.859999999</v>
      </c>
      <c r="R72" s="45">
        <v>644255.2599999998</v>
      </c>
      <c r="S72" s="45">
        <v>3465673.97</v>
      </c>
      <c r="T72" s="46">
        <f t="shared" si="1"/>
        <v>9236958.09</v>
      </c>
      <c r="U72" s="46">
        <v>1075934.98</v>
      </c>
      <c r="W72" s="38" t="s">
        <v>83</v>
      </c>
      <c r="X72" s="38" t="s">
        <v>10</v>
      </c>
      <c r="Y72" s="76" t="s">
        <v>97</v>
      </c>
      <c r="Z72" s="48">
        <f aca="true" t="shared" si="8" ref="Z72:AA85">+D72/O72-1</f>
        <v>0.6391199834978563</v>
      </c>
      <c r="AA72" s="48">
        <f t="shared" si="8"/>
        <v>0.45411185282857036</v>
      </c>
      <c r="AB72" s="47">
        <f aca="true" t="shared" si="9" ref="AB72:AB85">+F72/Q72-1</f>
        <v>0.7895018129466909</v>
      </c>
      <c r="AC72" s="49">
        <f aca="true" t="shared" si="10" ref="AC72:AC85">+G72/R72-1</f>
        <v>0.9758338954035095</v>
      </c>
      <c r="AD72" s="50">
        <f aca="true" t="shared" si="11" ref="AD72:AD85">+H72/S72-1</f>
        <v>0.4348446487019091</v>
      </c>
      <c r="AE72" s="51">
        <f aca="true" t="shared" si="12" ref="AE72:AF85">+I72/T72-1</f>
        <v>0.6694319081835314</v>
      </c>
      <c r="AF72" s="51">
        <f t="shared" si="12"/>
        <v>0.757169499220111</v>
      </c>
    </row>
    <row r="73" spans="1:32" ht="14.25">
      <c r="A73" s="38" t="s">
        <v>84</v>
      </c>
      <c r="B73" s="97" t="s">
        <v>78</v>
      </c>
      <c r="C73" s="76" t="s">
        <v>98</v>
      </c>
      <c r="D73" s="23">
        <v>110776835.53</v>
      </c>
      <c r="E73" s="68">
        <v>8914752.64</v>
      </c>
      <c r="F73" s="44">
        <v>12856095.270000005</v>
      </c>
      <c r="G73" s="45">
        <v>3777027.410000001</v>
      </c>
      <c r="H73" s="45">
        <v>16032130.489999998</v>
      </c>
      <c r="I73" s="46">
        <f t="shared" si="0"/>
        <v>32665253.170000006</v>
      </c>
      <c r="J73" s="68">
        <v>4245810.98</v>
      </c>
      <c r="L73" s="38" t="s">
        <v>84</v>
      </c>
      <c r="M73" s="38" t="s">
        <v>78</v>
      </c>
      <c r="N73" s="76" t="s">
        <v>98</v>
      </c>
      <c r="O73" s="23">
        <v>67068548</v>
      </c>
      <c r="P73" s="68">
        <v>6084041.54</v>
      </c>
      <c r="Q73" s="44">
        <v>6926871.370000002</v>
      </c>
      <c r="R73" s="45">
        <v>2561186.5900000012</v>
      </c>
      <c r="S73" s="45">
        <v>9562227.220000003</v>
      </c>
      <c r="T73" s="46">
        <f t="shared" si="1"/>
        <v>19050285.180000007</v>
      </c>
      <c r="U73" s="46">
        <v>1912565.32</v>
      </c>
      <c r="W73" s="38" t="s">
        <v>84</v>
      </c>
      <c r="X73" s="38" t="s">
        <v>78</v>
      </c>
      <c r="Y73" s="76" t="s">
        <v>98</v>
      </c>
      <c r="Z73" s="48">
        <f t="shared" si="8"/>
        <v>0.6516957476103404</v>
      </c>
      <c r="AA73" s="48">
        <f t="shared" si="8"/>
        <v>0.4652682072252914</v>
      </c>
      <c r="AB73" s="47">
        <f t="shared" si="9"/>
        <v>0.8559743040240693</v>
      </c>
      <c r="AC73" s="49">
        <f t="shared" si="10"/>
        <v>0.4747177830569538</v>
      </c>
      <c r="AD73" s="50">
        <f t="shared" si="11"/>
        <v>0.6766104926337437</v>
      </c>
      <c r="AE73" s="51">
        <f t="shared" si="12"/>
        <v>0.7146857835122442</v>
      </c>
      <c r="AF73" s="51">
        <f t="shared" si="12"/>
        <v>1.2199560640365479</v>
      </c>
    </row>
    <row r="74" spans="1:32" ht="14.25">
      <c r="A74" s="38" t="s">
        <v>23</v>
      </c>
      <c r="B74" s="97" t="s">
        <v>78</v>
      </c>
      <c r="C74" s="76" t="s">
        <v>98</v>
      </c>
      <c r="D74" s="23">
        <v>80981664.30000001</v>
      </c>
      <c r="E74" s="68">
        <v>6516989.78</v>
      </c>
      <c r="F74" s="44">
        <v>4691336.299999999</v>
      </c>
      <c r="G74" s="45">
        <v>1587306.8299999984</v>
      </c>
      <c r="H74" s="45">
        <v>6094751.28</v>
      </c>
      <c r="I74" s="46">
        <f t="shared" si="0"/>
        <v>12373394.409999996</v>
      </c>
      <c r="J74" s="68">
        <v>1302730.02</v>
      </c>
      <c r="L74" s="38" t="s">
        <v>23</v>
      </c>
      <c r="M74" s="38" t="s">
        <v>78</v>
      </c>
      <c r="N74" s="76" t="s">
        <v>98</v>
      </c>
      <c r="O74" s="23">
        <v>48848089</v>
      </c>
      <c r="P74" s="68">
        <v>4431194.85</v>
      </c>
      <c r="Q74" s="44">
        <v>2524967.7399999998</v>
      </c>
      <c r="R74" s="45">
        <v>963592.9700000001</v>
      </c>
      <c r="S74" s="45">
        <v>3684281.549999999</v>
      </c>
      <c r="T74" s="46">
        <f t="shared" si="1"/>
        <v>7172842.259999999</v>
      </c>
      <c r="U74" s="46">
        <v>641913.6599999999</v>
      </c>
      <c r="W74" s="38" t="s">
        <v>23</v>
      </c>
      <c r="X74" s="38" t="s">
        <v>78</v>
      </c>
      <c r="Y74" s="76" t="s">
        <v>98</v>
      </c>
      <c r="Z74" s="48">
        <f t="shared" si="8"/>
        <v>0.6578266613459538</v>
      </c>
      <c r="AA74" s="48">
        <f t="shared" si="8"/>
        <v>0.4707071118752544</v>
      </c>
      <c r="AB74" s="47">
        <f t="shared" si="9"/>
        <v>0.8579787082745063</v>
      </c>
      <c r="AC74" s="49">
        <f t="shared" si="10"/>
        <v>0.6472793797987113</v>
      </c>
      <c r="AD74" s="50">
        <f t="shared" si="11"/>
        <v>0.6542577425984184</v>
      </c>
      <c r="AE74" s="51">
        <f t="shared" si="12"/>
        <v>0.725033670265042</v>
      </c>
      <c r="AF74" s="51">
        <f t="shared" si="12"/>
        <v>1.0294474182088602</v>
      </c>
    </row>
    <row r="75" spans="1:32" ht="14.25">
      <c r="A75" s="38" t="s">
        <v>35</v>
      </c>
      <c r="B75" s="97" t="s">
        <v>62</v>
      </c>
      <c r="C75" s="76" t="s">
        <v>110</v>
      </c>
      <c r="D75" s="23">
        <v>89111598.41000001</v>
      </c>
      <c r="E75" s="68">
        <v>7171245.2700000005</v>
      </c>
      <c r="F75" s="44">
        <v>18477978.809999995</v>
      </c>
      <c r="G75" s="45">
        <v>1925618.2999999996</v>
      </c>
      <c r="H75" s="45">
        <v>5884213.809999999</v>
      </c>
      <c r="I75" s="46">
        <f aca="true" t="shared" si="13" ref="I75:I88">+F75+G75+H75</f>
        <v>26287810.919999994</v>
      </c>
      <c r="J75" s="68">
        <v>3682282.3600000003</v>
      </c>
      <c r="L75" s="38" t="s">
        <v>35</v>
      </c>
      <c r="M75" s="38" t="s">
        <v>62</v>
      </c>
      <c r="N75" s="76" t="s">
        <v>110</v>
      </c>
      <c r="O75" s="23">
        <v>54307363</v>
      </c>
      <c r="P75" s="68">
        <v>4926426.140000001</v>
      </c>
      <c r="Q75" s="44">
        <v>10379648.920000004</v>
      </c>
      <c r="R75" s="45">
        <v>1024949.9699999996</v>
      </c>
      <c r="S75" s="45">
        <v>3892474.850000002</v>
      </c>
      <c r="T75" s="46">
        <f aca="true" t="shared" si="14" ref="T75:T88">+Q75+R75+S75</f>
        <v>15297073.740000004</v>
      </c>
      <c r="U75" s="46">
        <v>2152416.46</v>
      </c>
      <c r="W75" s="38" t="s">
        <v>35</v>
      </c>
      <c r="X75" s="38" t="s">
        <v>62</v>
      </c>
      <c r="Y75" s="76" t="s">
        <v>110</v>
      </c>
      <c r="Z75" s="48">
        <f t="shared" si="8"/>
        <v>0.6408750763685582</v>
      </c>
      <c r="AA75" s="48">
        <f t="shared" si="8"/>
        <v>0.45566888982121223</v>
      </c>
      <c r="AB75" s="47">
        <f t="shared" si="9"/>
        <v>0.7802123128072032</v>
      </c>
      <c r="AC75" s="49">
        <f t="shared" si="10"/>
        <v>0.8787437010218171</v>
      </c>
      <c r="AD75" s="50">
        <f t="shared" si="11"/>
        <v>0.5116896156695774</v>
      </c>
      <c r="AE75" s="51">
        <f t="shared" si="12"/>
        <v>0.7184862521294211</v>
      </c>
      <c r="AF75" s="51">
        <f t="shared" si="12"/>
        <v>0.7107666794185361</v>
      </c>
    </row>
    <row r="76" spans="1:32" ht="14.25">
      <c r="A76" s="38" t="s">
        <v>24</v>
      </c>
      <c r="B76" s="97" t="s">
        <v>71</v>
      </c>
      <c r="C76" s="76" t="s">
        <v>111</v>
      </c>
      <c r="D76" s="23">
        <v>157502886.37000012</v>
      </c>
      <c r="E76" s="68">
        <v>12675026.010000002</v>
      </c>
      <c r="F76" s="44">
        <v>34851344.25999998</v>
      </c>
      <c r="G76" s="45">
        <v>8256545.39</v>
      </c>
      <c r="H76" s="45">
        <v>31234203.520000007</v>
      </c>
      <c r="I76" s="46">
        <f t="shared" si="13"/>
        <v>74342093.16999999</v>
      </c>
      <c r="J76" s="68">
        <v>13766698.05</v>
      </c>
      <c r="L76" s="38" t="s">
        <v>24</v>
      </c>
      <c r="M76" s="38" t="s">
        <v>71</v>
      </c>
      <c r="N76" s="76" t="s">
        <v>111</v>
      </c>
      <c r="O76" s="23">
        <v>94431598</v>
      </c>
      <c r="P76" s="68">
        <v>8566247.23</v>
      </c>
      <c r="Q76" s="44">
        <v>18437509.580000017</v>
      </c>
      <c r="R76" s="45">
        <v>5429558.49</v>
      </c>
      <c r="S76" s="45">
        <v>19922628.08</v>
      </c>
      <c r="T76" s="46">
        <f t="shared" si="14"/>
        <v>43789696.15000001</v>
      </c>
      <c r="U76" s="46">
        <v>5811113.7700000005</v>
      </c>
      <c r="W76" s="38" t="s">
        <v>24</v>
      </c>
      <c r="X76" s="38" t="s">
        <v>71</v>
      </c>
      <c r="Y76" s="76" t="s">
        <v>111</v>
      </c>
      <c r="Z76" s="48">
        <f t="shared" si="8"/>
        <v>0.6679044907193048</v>
      </c>
      <c r="AA76" s="48">
        <f t="shared" si="8"/>
        <v>0.4796474663503263</v>
      </c>
      <c r="AB76" s="47">
        <f t="shared" si="9"/>
        <v>0.8902414183857443</v>
      </c>
      <c r="AC76" s="49">
        <f t="shared" si="10"/>
        <v>0.5206660735318829</v>
      </c>
      <c r="AD76" s="50">
        <f t="shared" si="11"/>
        <v>0.5677752651195409</v>
      </c>
      <c r="AE76" s="51">
        <f t="shared" si="12"/>
        <v>0.6977074450424101</v>
      </c>
      <c r="AF76" s="51">
        <f t="shared" si="12"/>
        <v>1.3690291732147588</v>
      </c>
    </row>
    <row r="77" spans="1:32" ht="14.25">
      <c r="A77" s="38" t="s">
        <v>85</v>
      </c>
      <c r="B77" s="97" t="s">
        <v>9</v>
      </c>
      <c r="C77" s="76" t="s">
        <v>112</v>
      </c>
      <c r="D77" s="23">
        <v>98816950.45999998</v>
      </c>
      <c r="E77" s="68">
        <v>7952282.31</v>
      </c>
      <c r="F77" s="44">
        <v>6437624.319999999</v>
      </c>
      <c r="G77" s="45">
        <v>3643329.689999998</v>
      </c>
      <c r="H77" s="45">
        <v>13037120.19</v>
      </c>
      <c r="I77" s="46">
        <f t="shared" si="13"/>
        <v>23118074.199999996</v>
      </c>
      <c r="J77" s="68">
        <v>2154893.87</v>
      </c>
      <c r="L77" s="38" t="s">
        <v>85</v>
      </c>
      <c r="M77" s="38" t="s">
        <v>9</v>
      </c>
      <c r="N77" s="76" t="s">
        <v>112</v>
      </c>
      <c r="O77" s="23">
        <v>58403533</v>
      </c>
      <c r="P77" s="68">
        <v>5298005.31</v>
      </c>
      <c r="Q77" s="44">
        <v>3517948.8899999983</v>
      </c>
      <c r="R77" s="45">
        <v>2450668.71</v>
      </c>
      <c r="S77" s="45">
        <v>8752139.200000001</v>
      </c>
      <c r="T77" s="46">
        <f t="shared" si="14"/>
        <v>14720756.799999999</v>
      </c>
      <c r="U77" s="46">
        <v>1059345.29</v>
      </c>
      <c r="W77" s="38" t="s">
        <v>85</v>
      </c>
      <c r="X77" s="38" t="s">
        <v>9</v>
      </c>
      <c r="Y77" s="76" t="s">
        <v>112</v>
      </c>
      <c r="Z77" s="48">
        <f t="shared" si="8"/>
        <v>0.6919687112079329</v>
      </c>
      <c r="AA77" s="48">
        <f t="shared" si="8"/>
        <v>0.5009955341097989</v>
      </c>
      <c r="AB77" s="47">
        <f t="shared" si="9"/>
        <v>0.8299368527778703</v>
      </c>
      <c r="AC77" s="49">
        <f t="shared" si="10"/>
        <v>0.4866675675636296</v>
      </c>
      <c r="AD77" s="50">
        <f t="shared" si="11"/>
        <v>0.48959241758860483</v>
      </c>
      <c r="AE77" s="51">
        <f t="shared" si="12"/>
        <v>0.5704406039776431</v>
      </c>
      <c r="AF77" s="51">
        <f t="shared" si="12"/>
        <v>1.0341751554868384</v>
      </c>
    </row>
    <row r="78" spans="1:32" ht="14.25">
      <c r="A78" s="38" t="s">
        <v>25</v>
      </c>
      <c r="B78" s="97" t="s">
        <v>78</v>
      </c>
      <c r="C78" s="76" t="s">
        <v>97</v>
      </c>
      <c r="D78" s="23">
        <v>158154448.08000013</v>
      </c>
      <c r="E78" s="68">
        <v>12727460.36</v>
      </c>
      <c r="F78" s="44">
        <v>35885354.22</v>
      </c>
      <c r="G78" s="45">
        <v>6868470.679999998</v>
      </c>
      <c r="H78" s="45">
        <v>46921587.67999998</v>
      </c>
      <c r="I78" s="46">
        <f t="shared" si="13"/>
        <v>89675412.57999998</v>
      </c>
      <c r="J78" s="68">
        <v>12422848.670000002</v>
      </c>
      <c r="L78" s="38" t="s">
        <v>25</v>
      </c>
      <c r="M78" s="38" t="s">
        <v>78</v>
      </c>
      <c r="N78" s="76" t="s">
        <v>97</v>
      </c>
      <c r="O78" s="23">
        <v>98408129</v>
      </c>
      <c r="P78" s="68">
        <v>8926973.46</v>
      </c>
      <c r="Q78" s="44">
        <v>19330517.600000005</v>
      </c>
      <c r="R78" s="45">
        <v>4621425.749999999</v>
      </c>
      <c r="S78" s="45">
        <v>27684206.580000013</v>
      </c>
      <c r="T78" s="46">
        <f t="shared" si="14"/>
        <v>51636149.93000002</v>
      </c>
      <c r="U78" s="46">
        <v>5772707.999999999</v>
      </c>
      <c r="W78" s="38" t="s">
        <v>25</v>
      </c>
      <c r="X78" s="38" t="s">
        <v>78</v>
      </c>
      <c r="Y78" s="76" t="s">
        <v>97</v>
      </c>
      <c r="Z78" s="48">
        <f t="shared" si="8"/>
        <v>0.6071278835105192</v>
      </c>
      <c r="AA78" s="48">
        <f t="shared" si="8"/>
        <v>0.4257307268840025</v>
      </c>
      <c r="AB78" s="47">
        <f t="shared" si="9"/>
        <v>0.8564093814021818</v>
      </c>
      <c r="AC78" s="49">
        <f t="shared" si="10"/>
        <v>0.48622331106369043</v>
      </c>
      <c r="AD78" s="50">
        <f t="shared" si="11"/>
        <v>0.6948864885980761</v>
      </c>
      <c r="AE78" s="51">
        <f t="shared" si="12"/>
        <v>0.7366789100575366</v>
      </c>
      <c r="AF78" s="51">
        <f t="shared" si="12"/>
        <v>1.1519967180047916</v>
      </c>
    </row>
    <row r="79" spans="1:32" ht="14.25">
      <c r="A79" s="38" t="s">
        <v>26</v>
      </c>
      <c r="B79" s="97" t="s">
        <v>26</v>
      </c>
      <c r="C79" s="76" t="s">
        <v>97</v>
      </c>
      <c r="D79" s="23">
        <v>377855544.49999994</v>
      </c>
      <c r="E79" s="68">
        <v>30407879.910000004</v>
      </c>
      <c r="F79" s="44">
        <v>120323213.41000003</v>
      </c>
      <c r="G79" s="45">
        <v>22783833.26000001</v>
      </c>
      <c r="H79" s="45">
        <v>77342352.91999993</v>
      </c>
      <c r="I79" s="46">
        <f t="shared" si="13"/>
        <v>220449399.58999997</v>
      </c>
      <c r="J79" s="68">
        <v>30539556.16</v>
      </c>
      <c r="L79" s="38" t="s">
        <v>26</v>
      </c>
      <c r="M79" s="38" t="s">
        <v>26</v>
      </c>
      <c r="N79" s="76" t="s">
        <v>97</v>
      </c>
      <c r="O79" s="23">
        <v>236003975</v>
      </c>
      <c r="P79" s="68">
        <v>21408812.759999998</v>
      </c>
      <c r="Q79" s="44">
        <v>68087312.38000001</v>
      </c>
      <c r="R79" s="45">
        <v>12654716.150000008</v>
      </c>
      <c r="S79" s="45">
        <v>45147789.11999998</v>
      </c>
      <c r="T79" s="46">
        <f t="shared" si="14"/>
        <v>125889817.65</v>
      </c>
      <c r="U79" s="46">
        <v>17341627.93</v>
      </c>
      <c r="W79" s="38" t="s">
        <v>26</v>
      </c>
      <c r="X79" s="38" t="s">
        <v>26</v>
      </c>
      <c r="Y79" s="76" t="s">
        <v>97</v>
      </c>
      <c r="Z79" s="48">
        <f t="shared" si="8"/>
        <v>0.6010558487415305</v>
      </c>
      <c r="AA79" s="48">
        <f t="shared" si="8"/>
        <v>0.42034405414642007</v>
      </c>
      <c r="AB79" s="47">
        <f t="shared" si="9"/>
        <v>0.7671899389781731</v>
      </c>
      <c r="AC79" s="49">
        <f t="shared" si="10"/>
        <v>0.8004223081684843</v>
      </c>
      <c r="AD79" s="50">
        <f t="shared" si="11"/>
        <v>0.7130928098035725</v>
      </c>
      <c r="AE79" s="51">
        <f t="shared" si="12"/>
        <v>0.7511297077488457</v>
      </c>
      <c r="AF79" s="51">
        <f t="shared" si="12"/>
        <v>0.7610547454526089</v>
      </c>
    </row>
    <row r="80" spans="1:32" ht="14.25">
      <c r="A80" s="38" t="s">
        <v>27</v>
      </c>
      <c r="B80" s="97" t="s">
        <v>33</v>
      </c>
      <c r="C80" s="76" t="s">
        <v>98</v>
      </c>
      <c r="D80" s="23">
        <v>91088974.75999999</v>
      </c>
      <c r="E80" s="68">
        <v>7330374.4</v>
      </c>
      <c r="F80" s="44">
        <v>9107418.08</v>
      </c>
      <c r="G80" s="45">
        <v>1233387.8599999994</v>
      </c>
      <c r="H80" s="45">
        <v>4524331.989999998</v>
      </c>
      <c r="I80" s="46">
        <f t="shared" si="13"/>
        <v>14865137.929999998</v>
      </c>
      <c r="J80" s="68">
        <v>2073130.31</v>
      </c>
      <c r="L80" s="38" t="s">
        <v>27</v>
      </c>
      <c r="M80" s="38" t="s">
        <v>33</v>
      </c>
      <c r="N80" s="76" t="s">
        <v>98</v>
      </c>
      <c r="O80" s="23">
        <v>54991856</v>
      </c>
      <c r="P80" s="68">
        <v>4988519.09</v>
      </c>
      <c r="Q80" s="44">
        <v>4943367.120000003</v>
      </c>
      <c r="R80" s="45">
        <v>711882.13</v>
      </c>
      <c r="S80" s="45">
        <v>2866589.6700000013</v>
      </c>
      <c r="T80" s="46">
        <f t="shared" si="14"/>
        <v>8521838.920000004</v>
      </c>
      <c r="U80" s="46">
        <v>1018113.03</v>
      </c>
      <c r="W80" s="38" t="s">
        <v>27</v>
      </c>
      <c r="X80" s="38" t="s">
        <v>33</v>
      </c>
      <c r="Y80" s="76" t="s">
        <v>98</v>
      </c>
      <c r="Z80" s="48">
        <f t="shared" si="8"/>
        <v>0.656408446370677</v>
      </c>
      <c r="AA80" s="48">
        <f t="shared" si="8"/>
        <v>0.469449002349112</v>
      </c>
      <c r="AB80" s="47">
        <f t="shared" si="9"/>
        <v>0.8423511462769924</v>
      </c>
      <c r="AC80" s="49">
        <f t="shared" si="10"/>
        <v>0.7325731438152541</v>
      </c>
      <c r="AD80" s="50">
        <f t="shared" si="11"/>
        <v>0.5782977373249225</v>
      </c>
      <c r="AE80" s="51">
        <f t="shared" si="12"/>
        <v>0.7443580041289952</v>
      </c>
      <c r="AF80" s="51">
        <f t="shared" si="12"/>
        <v>1.0362476944234769</v>
      </c>
    </row>
    <row r="81" spans="1:32" ht="14.25">
      <c r="A81" s="38" t="s">
        <v>32</v>
      </c>
      <c r="B81" s="97" t="s">
        <v>67</v>
      </c>
      <c r="C81" s="76" t="s">
        <v>113</v>
      </c>
      <c r="D81" s="23">
        <v>102509133.45</v>
      </c>
      <c r="E81" s="68">
        <v>8249410.3</v>
      </c>
      <c r="F81" s="44">
        <v>15464353.07</v>
      </c>
      <c r="G81" s="45">
        <v>3371978.1900000013</v>
      </c>
      <c r="H81" s="45">
        <v>20319638.119999994</v>
      </c>
      <c r="I81" s="46">
        <f t="shared" si="13"/>
        <v>39155969.379999995</v>
      </c>
      <c r="J81" s="68">
        <v>4183354.8699999996</v>
      </c>
      <c r="L81" s="38" t="s">
        <v>32</v>
      </c>
      <c r="M81" s="38" t="s">
        <v>67</v>
      </c>
      <c r="N81" s="76" t="s">
        <v>113</v>
      </c>
      <c r="O81" s="23">
        <v>62264349</v>
      </c>
      <c r="P81" s="68">
        <v>5648234.4399999995</v>
      </c>
      <c r="Q81" s="44">
        <v>8828272.089999998</v>
      </c>
      <c r="R81" s="45">
        <v>2113764.7200000007</v>
      </c>
      <c r="S81" s="45">
        <v>11702238.050000006</v>
      </c>
      <c r="T81" s="46">
        <f t="shared" si="14"/>
        <v>22644274.860000007</v>
      </c>
      <c r="U81" s="46">
        <v>1987950.6800000002</v>
      </c>
      <c r="W81" s="38" t="s">
        <v>32</v>
      </c>
      <c r="X81" s="38" t="s">
        <v>67</v>
      </c>
      <c r="Y81" s="76" t="s">
        <v>113</v>
      </c>
      <c r="Z81" s="48">
        <f t="shared" si="8"/>
        <v>0.6463535730534982</v>
      </c>
      <c r="AA81" s="48">
        <f t="shared" si="8"/>
        <v>0.46052901798460066</v>
      </c>
      <c r="AB81" s="47">
        <f t="shared" si="9"/>
        <v>0.7516851443123118</v>
      </c>
      <c r="AC81" s="49">
        <f t="shared" si="10"/>
        <v>0.5952476442127392</v>
      </c>
      <c r="AD81" s="50">
        <f t="shared" si="11"/>
        <v>0.736389059356042</v>
      </c>
      <c r="AE81" s="51">
        <f t="shared" si="12"/>
        <v>0.7291774464885639</v>
      </c>
      <c r="AF81" s="51">
        <f t="shared" si="12"/>
        <v>1.1043554611727084</v>
      </c>
    </row>
    <row r="82" spans="1:32" ht="14.25">
      <c r="A82" s="38" t="s">
        <v>29</v>
      </c>
      <c r="B82" s="97" t="s">
        <v>33</v>
      </c>
      <c r="C82" s="76" t="s">
        <v>98</v>
      </c>
      <c r="D82" s="23">
        <v>82607327.00999998</v>
      </c>
      <c r="E82" s="68">
        <v>6647814.8</v>
      </c>
      <c r="F82" s="44">
        <v>5656281.79</v>
      </c>
      <c r="G82" s="45">
        <v>515469.58999999985</v>
      </c>
      <c r="H82" s="45">
        <v>1441893.0900000015</v>
      </c>
      <c r="I82" s="46">
        <f t="shared" si="13"/>
        <v>7613644.470000002</v>
      </c>
      <c r="J82" s="68">
        <v>1167120.85</v>
      </c>
      <c r="L82" s="38" t="s">
        <v>29</v>
      </c>
      <c r="M82" s="38" t="s">
        <v>33</v>
      </c>
      <c r="N82" s="76" t="s">
        <v>98</v>
      </c>
      <c r="O82" s="23">
        <v>49851293</v>
      </c>
      <c r="P82" s="68">
        <v>4522199.26</v>
      </c>
      <c r="Q82" s="44">
        <v>3101788.2399999993</v>
      </c>
      <c r="R82" s="45">
        <v>410457.45000000024</v>
      </c>
      <c r="S82" s="45">
        <v>1193905.1200000006</v>
      </c>
      <c r="T82" s="46">
        <f t="shared" si="14"/>
        <v>4706150.8100000005</v>
      </c>
      <c r="U82" s="46">
        <v>607487.6699999999</v>
      </c>
      <c r="W82" s="38" t="s">
        <v>29</v>
      </c>
      <c r="X82" s="38" t="s">
        <v>33</v>
      </c>
      <c r="Y82" s="76" t="s">
        <v>98</v>
      </c>
      <c r="Z82" s="48">
        <f t="shared" si="8"/>
        <v>0.6570749129816948</v>
      </c>
      <c r="AA82" s="48">
        <f t="shared" si="8"/>
        <v>0.47004022109366317</v>
      </c>
      <c r="AB82" s="47">
        <f t="shared" si="9"/>
        <v>0.8235551083268022</v>
      </c>
      <c r="AC82" s="49">
        <f t="shared" si="10"/>
        <v>0.2558417200126335</v>
      </c>
      <c r="AD82" s="50">
        <f t="shared" si="11"/>
        <v>0.20771162284654654</v>
      </c>
      <c r="AE82" s="51">
        <f t="shared" si="12"/>
        <v>0.617807158627796</v>
      </c>
      <c r="AF82" s="51">
        <f t="shared" si="12"/>
        <v>0.9212255781257259</v>
      </c>
    </row>
    <row r="83" spans="1:32" ht="14.25">
      <c r="A83" s="38" t="s">
        <v>28</v>
      </c>
      <c r="B83" s="97" t="s">
        <v>62</v>
      </c>
      <c r="C83" s="76" t="s">
        <v>97</v>
      </c>
      <c r="D83" s="23">
        <v>191596419.90999982</v>
      </c>
      <c r="E83" s="68">
        <v>15418699.05</v>
      </c>
      <c r="F83" s="44">
        <v>44087071.59000001</v>
      </c>
      <c r="G83" s="45">
        <v>13441307.479999995</v>
      </c>
      <c r="H83" s="45">
        <v>56884009.760000005</v>
      </c>
      <c r="I83" s="46">
        <f t="shared" si="13"/>
        <v>114412388.83000001</v>
      </c>
      <c r="J83" s="68">
        <v>17667554.83</v>
      </c>
      <c r="L83" s="38" t="s">
        <v>28</v>
      </c>
      <c r="M83" s="38" t="s">
        <v>62</v>
      </c>
      <c r="N83" s="76" t="s">
        <v>97</v>
      </c>
      <c r="O83" s="23">
        <v>114220115</v>
      </c>
      <c r="P83" s="68">
        <v>10361338.4</v>
      </c>
      <c r="Q83" s="44">
        <v>23484233.720000003</v>
      </c>
      <c r="R83" s="45">
        <v>8715177.269999998</v>
      </c>
      <c r="S83" s="45">
        <v>33663532.65000002</v>
      </c>
      <c r="T83" s="46">
        <f t="shared" si="14"/>
        <v>65862943.64000002</v>
      </c>
      <c r="U83" s="46">
        <v>7887625.48</v>
      </c>
      <c r="W83" s="38" t="s">
        <v>28</v>
      </c>
      <c r="X83" s="38" t="s">
        <v>62</v>
      </c>
      <c r="Y83" s="76" t="s">
        <v>97</v>
      </c>
      <c r="Z83" s="48">
        <f t="shared" si="8"/>
        <v>0.6774315094149557</v>
      </c>
      <c r="AA83" s="48">
        <f t="shared" si="8"/>
        <v>0.4880991677677471</v>
      </c>
      <c r="AB83" s="47">
        <f t="shared" si="9"/>
        <v>0.8773050939470894</v>
      </c>
      <c r="AC83" s="49">
        <f t="shared" si="10"/>
        <v>0.5422873297446993</v>
      </c>
      <c r="AD83" s="50">
        <f t="shared" si="11"/>
        <v>0.6897813533541903</v>
      </c>
      <c r="AE83" s="51">
        <f t="shared" si="12"/>
        <v>0.7371283836836415</v>
      </c>
      <c r="AF83" s="51">
        <f t="shared" si="12"/>
        <v>1.2399079260036059</v>
      </c>
    </row>
    <row r="84" spans="1:32" ht="14.25">
      <c r="A84" s="38" t="s">
        <v>86</v>
      </c>
      <c r="B84" s="97" t="s">
        <v>78</v>
      </c>
      <c r="C84" s="76" t="s">
        <v>97</v>
      </c>
      <c r="D84" s="23">
        <v>115183791.61999997</v>
      </c>
      <c r="E84" s="68">
        <v>9269401.89</v>
      </c>
      <c r="F84" s="44">
        <v>19870151.88</v>
      </c>
      <c r="G84" s="45">
        <v>3638190.700000001</v>
      </c>
      <c r="H84" s="45">
        <v>14614960.290000001</v>
      </c>
      <c r="I84" s="46">
        <f t="shared" si="13"/>
        <v>38123302.87</v>
      </c>
      <c r="J84" s="68">
        <v>5931624.93</v>
      </c>
      <c r="L84" s="38" t="s">
        <v>86</v>
      </c>
      <c r="M84" s="38" t="s">
        <v>78</v>
      </c>
      <c r="N84" s="76" t="s">
        <v>97</v>
      </c>
      <c r="O84" s="23">
        <v>69528996</v>
      </c>
      <c r="P84" s="68">
        <v>6307238.12</v>
      </c>
      <c r="Q84" s="44">
        <v>10785307.840000002</v>
      </c>
      <c r="R84" s="45">
        <v>2040620.769999999</v>
      </c>
      <c r="S84" s="45">
        <v>9015746.790000007</v>
      </c>
      <c r="T84" s="46">
        <f t="shared" si="14"/>
        <v>21841675.400000006</v>
      </c>
      <c r="U84" s="46">
        <v>2672532.83</v>
      </c>
      <c r="W84" s="38" t="s">
        <v>86</v>
      </c>
      <c r="X84" s="38" t="s">
        <v>78</v>
      </c>
      <c r="Y84" s="76" t="s">
        <v>97</v>
      </c>
      <c r="Z84" s="48">
        <f t="shared" si="8"/>
        <v>0.6566295825701263</v>
      </c>
      <c r="AA84" s="48">
        <f t="shared" si="8"/>
        <v>0.4696451463608291</v>
      </c>
      <c r="AB84" s="47">
        <f t="shared" si="9"/>
        <v>0.8423351632399949</v>
      </c>
      <c r="AC84" s="49">
        <f t="shared" si="10"/>
        <v>0.7828842837858612</v>
      </c>
      <c r="AD84" s="50">
        <f t="shared" si="11"/>
        <v>0.6210482204547352</v>
      </c>
      <c r="AE84" s="51">
        <f t="shared" si="12"/>
        <v>0.7454385788555391</v>
      </c>
      <c r="AF84" s="51">
        <f t="shared" si="12"/>
        <v>1.2194769184556655</v>
      </c>
    </row>
    <row r="85" spans="1:32" ht="14.25">
      <c r="A85" s="38" t="s">
        <v>30</v>
      </c>
      <c r="B85" s="97" t="s">
        <v>178</v>
      </c>
      <c r="C85" s="76" t="s">
        <v>98</v>
      </c>
      <c r="D85" s="23">
        <v>81281512.45999995</v>
      </c>
      <c r="E85" s="68">
        <v>6541120.03</v>
      </c>
      <c r="F85" s="44">
        <v>4230008.929999999</v>
      </c>
      <c r="G85" s="45">
        <v>1187886.7599999995</v>
      </c>
      <c r="H85" s="45">
        <v>2378776.3300000015</v>
      </c>
      <c r="I85" s="46">
        <f t="shared" si="13"/>
        <v>7796672.02</v>
      </c>
      <c r="J85" s="68">
        <v>1221310.02</v>
      </c>
      <c r="L85" s="38" t="s">
        <v>30</v>
      </c>
      <c r="M85" s="38" t="s">
        <v>178</v>
      </c>
      <c r="N85" s="76" t="s">
        <v>98</v>
      </c>
      <c r="O85" s="23">
        <v>49192297</v>
      </c>
      <c r="P85" s="68">
        <v>4462419.23</v>
      </c>
      <c r="Q85" s="44">
        <v>2264297.330000002</v>
      </c>
      <c r="R85" s="45">
        <v>756356.6300000001</v>
      </c>
      <c r="S85" s="45">
        <v>1625002.3899999994</v>
      </c>
      <c r="T85" s="46">
        <f t="shared" si="14"/>
        <v>4645656.3500000015</v>
      </c>
      <c r="U85" s="46">
        <v>494536.51999999996</v>
      </c>
      <c r="W85" s="38" t="s">
        <v>30</v>
      </c>
      <c r="X85" s="38" t="s">
        <v>178</v>
      </c>
      <c r="Y85" s="76" t="s">
        <v>98</v>
      </c>
      <c r="Z85" s="48">
        <f t="shared" si="8"/>
        <v>0.6523219572365151</v>
      </c>
      <c r="AA85" s="48">
        <f t="shared" si="8"/>
        <v>0.4658237366012785</v>
      </c>
      <c r="AB85" s="47">
        <f t="shared" si="9"/>
        <v>0.8681331616462205</v>
      </c>
      <c r="AC85" s="49">
        <f t="shared" si="10"/>
        <v>0.570537908816902</v>
      </c>
      <c r="AD85" s="50">
        <f t="shared" si="11"/>
        <v>0.46386020392253235</v>
      </c>
      <c r="AE85" s="51">
        <f t="shared" si="12"/>
        <v>0.6782713641744071</v>
      </c>
      <c r="AF85" s="51">
        <f t="shared" si="12"/>
        <v>1.46960531853138</v>
      </c>
    </row>
    <row r="86" spans="1:32" ht="14.25">
      <c r="A86" s="38" t="s">
        <v>31</v>
      </c>
      <c r="B86" s="97" t="s">
        <v>179</v>
      </c>
      <c r="C86" s="76" t="s">
        <v>98</v>
      </c>
      <c r="D86" s="23">
        <v>106162417.25999998</v>
      </c>
      <c r="E86" s="68">
        <v>8543407.870000001</v>
      </c>
      <c r="F86" s="44">
        <v>26429076.749999993</v>
      </c>
      <c r="G86" s="45">
        <v>2562609.6499999985</v>
      </c>
      <c r="H86" s="45">
        <v>9071225.860000001</v>
      </c>
      <c r="I86" s="46">
        <f t="shared" si="13"/>
        <v>38062912.25999999</v>
      </c>
      <c r="J86" s="68">
        <v>5602905.949999999</v>
      </c>
      <c r="L86" s="38" t="s">
        <v>31</v>
      </c>
      <c r="M86" s="38" t="s">
        <v>179</v>
      </c>
      <c r="N86" s="76" t="s">
        <v>98</v>
      </c>
      <c r="O86" s="23">
        <v>64423738</v>
      </c>
      <c r="P86" s="68">
        <v>5844120.79</v>
      </c>
      <c r="Q86" s="44">
        <v>14520976.830000006</v>
      </c>
      <c r="R86" s="45">
        <v>1257990.15</v>
      </c>
      <c r="S86" s="45">
        <v>4423485.98</v>
      </c>
      <c r="T86" s="46">
        <f t="shared" si="14"/>
        <v>20202452.96000001</v>
      </c>
      <c r="U86" s="46">
        <v>2831065.16</v>
      </c>
      <c r="W86" s="38" t="s">
        <v>31</v>
      </c>
      <c r="X86" s="38" t="s">
        <v>179</v>
      </c>
      <c r="Y86" s="76" t="s">
        <v>98</v>
      </c>
      <c r="Z86" s="48">
        <f aca="true" t="shared" si="15" ref="Z86:AA89">+D86/O86-1</f>
        <v>0.6478773283847636</v>
      </c>
      <c r="AA86" s="48">
        <f t="shared" si="15"/>
        <v>0.4618807818994448</v>
      </c>
      <c r="AB86" s="47">
        <f aca="true" t="shared" si="16" ref="AB86:AF89">+F86/Q86-1</f>
        <v>0.8200619048849471</v>
      </c>
      <c r="AC86" s="49">
        <f t="shared" si="16"/>
        <v>1.037066546188775</v>
      </c>
      <c r="AD86" s="50">
        <f t="shared" si="16"/>
        <v>1.050696193231746</v>
      </c>
      <c r="AE86" s="51">
        <f t="shared" si="16"/>
        <v>0.8840737971454717</v>
      </c>
      <c r="AF86" s="51">
        <f t="shared" si="16"/>
        <v>0.9790805344798206</v>
      </c>
    </row>
    <row r="87" spans="1:32" ht="14.25">
      <c r="A87" s="38" t="s">
        <v>44</v>
      </c>
      <c r="B87" s="97" t="s">
        <v>78</v>
      </c>
      <c r="C87" s="76" t="s">
        <v>97</v>
      </c>
      <c r="D87" s="23">
        <v>84197332.02999999</v>
      </c>
      <c r="E87" s="68">
        <v>6775770.2700000005</v>
      </c>
      <c r="F87" s="44">
        <v>4932451.88</v>
      </c>
      <c r="G87" s="45">
        <v>4137179.2999999993</v>
      </c>
      <c r="H87" s="45">
        <v>7172686.810000001</v>
      </c>
      <c r="I87" s="46">
        <f t="shared" si="13"/>
        <v>16242317.990000002</v>
      </c>
      <c r="J87" s="68">
        <v>1302536.96</v>
      </c>
      <c r="L87" s="38" t="s">
        <v>44</v>
      </c>
      <c r="M87" s="38" t="s">
        <v>78</v>
      </c>
      <c r="N87" s="76" t="s">
        <v>97</v>
      </c>
      <c r="O87" s="23">
        <v>50824097</v>
      </c>
      <c r="P87" s="68">
        <v>4610445.97</v>
      </c>
      <c r="Q87" s="44">
        <v>2661967.32</v>
      </c>
      <c r="R87" s="45">
        <v>2760958.0700000003</v>
      </c>
      <c r="S87" s="45">
        <v>3829454.1500000022</v>
      </c>
      <c r="T87" s="46">
        <f t="shared" si="14"/>
        <v>9252379.540000003</v>
      </c>
      <c r="U87" s="46">
        <v>560245.04</v>
      </c>
      <c r="W87" s="38" t="s">
        <v>44</v>
      </c>
      <c r="X87" s="38" t="s">
        <v>78</v>
      </c>
      <c r="Y87" s="76" t="s">
        <v>97</v>
      </c>
      <c r="Z87" s="48">
        <f t="shared" si="15"/>
        <v>0.6566419670968278</v>
      </c>
      <c r="AA87" s="48">
        <f t="shared" si="15"/>
        <v>0.46965614912086284</v>
      </c>
      <c r="AB87" s="47">
        <f t="shared" si="16"/>
        <v>0.8529347986135307</v>
      </c>
      <c r="AC87" s="49">
        <f t="shared" si="16"/>
        <v>0.498457852349782</v>
      </c>
      <c r="AD87" s="50">
        <f t="shared" si="16"/>
        <v>0.8730311237699497</v>
      </c>
      <c r="AE87" s="51">
        <f t="shared" si="16"/>
        <v>0.7554746775984502</v>
      </c>
      <c r="AF87" s="51">
        <f t="shared" si="16"/>
        <v>1.324941529156599</v>
      </c>
    </row>
    <row r="88" spans="1:32" ht="15" thickBot="1">
      <c r="A88" s="52" t="s">
        <v>33</v>
      </c>
      <c r="B88" s="98" t="s">
        <v>33</v>
      </c>
      <c r="C88" s="78" t="s">
        <v>98</v>
      </c>
      <c r="D88" s="25">
        <v>351917877.88000023</v>
      </c>
      <c r="E88" s="69">
        <v>28320549.28</v>
      </c>
      <c r="F88" s="53">
        <v>110788119.88000001</v>
      </c>
      <c r="G88" s="54">
        <v>16922930.179999992</v>
      </c>
      <c r="H88" s="54">
        <v>66097761.209999986</v>
      </c>
      <c r="I88" s="55">
        <f t="shared" si="13"/>
        <v>193808811.26999998</v>
      </c>
      <c r="J88" s="69">
        <v>26615660.129999995</v>
      </c>
      <c r="L88" s="52" t="s">
        <v>33</v>
      </c>
      <c r="M88" s="52" t="s">
        <v>33</v>
      </c>
      <c r="N88" s="78" t="s">
        <v>98</v>
      </c>
      <c r="O88" s="25">
        <v>214931788</v>
      </c>
      <c r="P88" s="69">
        <v>19497275.09</v>
      </c>
      <c r="Q88" s="53">
        <v>60783821.79000001</v>
      </c>
      <c r="R88" s="54">
        <v>9923843.099999996</v>
      </c>
      <c r="S88" s="54">
        <v>39343122.53000002</v>
      </c>
      <c r="T88" s="55">
        <f t="shared" si="14"/>
        <v>110050787.42000002</v>
      </c>
      <c r="U88" s="55">
        <v>14070181.3</v>
      </c>
      <c r="W88" s="52" t="s">
        <v>33</v>
      </c>
      <c r="X88" s="52" t="s">
        <v>33</v>
      </c>
      <c r="Y88" s="78" t="s">
        <v>98</v>
      </c>
      <c r="Z88" s="57">
        <f t="shared" si="15"/>
        <v>0.6373468120034447</v>
      </c>
      <c r="AA88" s="57">
        <f t="shared" si="15"/>
        <v>0.45253883680009155</v>
      </c>
      <c r="AB88" s="56">
        <f t="shared" si="16"/>
        <v>0.8226580135543005</v>
      </c>
      <c r="AC88" s="58">
        <f t="shared" si="16"/>
        <v>0.7052799010899315</v>
      </c>
      <c r="AD88" s="59">
        <f t="shared" si="16"/>
        <v>0.6800334330250208</v>
      </c>
      <c r="AE88" s="60">
        <f t="shared" si="16"/>
        <v>0.7610851845188911</v>
      </c>
      <c r="AF88" s="60">
        <f t="shared" si="16"/>
        <v>0.8916359045067879</v>
      </c>
    </row>
    <row r="89" spans="1:32" ht="14.25" thickBot="1">
      <c r="A89" s="2"/>
      <c r="B89" s="2"/>
      <c r="C89" s="2"/>
      <c r="D89" s="26">
        <f aca="true" t="shared" si="17" ref="D89:J89">+SUM(D6:D88)</f>
        <v>16208002629.410006</v>
      </c>
      <c r="E89" s="26">
        <f t="shared" si="17"/>
        <v>1304337079.8500001</v>
      </c>
      <c r="F89" s="19">
        <f t="shared" si="17"/>
        <v>4296972147.889999</v>
      </c>
      <c r="G89" s="19">
        <f t="shared" si="17"/>
        <v>940700369.59</v>
      </c>
      <c r="H89" s="19">
        <f t="shared" si="17"/>
        <v>3141024195.12</v>
      </c>
      <c r="I89" s="26">
        <f t="shared" si="17"/>
        <v>8378696712.6</v>
      </c>
      <c r="J89" s="26">
        <f t="shared" si="17"/>
        <v>1170826961.9699998</v>
      </c>
      <c r="L89" s="2" t="s">
        <v>49</v>
      </c>
      <c r="M89" s="2"/>
      <c r="N89" s="2"/>
      <c r="O89" s="26">
        <f aca="true" t="shared" si="18" ref="O89:U89">+SUM(O6:O88)</f>
        <v>9806490232</v>
      </c>
      <c r="P89" s="70">
        <f t="shared" si="18"/>
        <v>889583802.9899999</v>
      </c>
      <c r="Q89" s="19">
        <f t="shared" si="18"/>
        <v>2421051570.0199995</v>
      </c>
      <c r="R89" s="19">
        <f t="shared" si="18"/>
        <v>593487630.2300001</v>
      </c>
      <c r="S89" s="19">
        <f t="shared" si="18"/>
        <v>1880178369.7899995</v>
      </c>
      <c r="T89" s="26">
        <f t="shared" si="18"/>
        <v>4894717570.040002</v>
      </c>
      <c r="U89" s="26">
        <f t="shared" si="18"/>
        <v>641498669.9499998</v>
      </c>
      <c r="W89" s="2" t="s">
        <v>49</v>
      </c>
      <c r="X89" s="2"/>
      <c r="Y89" s="2"/>
      <c r="Z89" s="62">
        <f t="shared" si="15"/>
        <v>0.6527832329369934</v>
      </c>
      <c r="AA89" s="62">
        <f t="shared" si="15"/>
        <v>0.4662329456381331</v>
      </c>
      <c r="AB89" s="61">
        <f t="shared" si="16"/>
        <v>0.7748371001673886</v>
      </c>
      <c r="AC89" s="63">
        <f t="shared" si="16"/>
        <v>0.5850378705036212</v>
      </c>
      <c r="AD89" s="64">
        <f t="shared" si="16"/>
        <v>0.6705990482545687</v>
      </c>
      <c r="AE89" s="65">
        <f t="shared" si="16"/>
        <v>0.7117834875468669</v>
      </c>
      <c r="AF89" s="65">
        <f t="shared" si="16"/>
        <v>0.8251432416239575</v>
      </c>
    </row>
    <row r="90" spans="4:21" ht="11.25" customHeight="1" thickBot="1">
      <c r="D90" s="9"/>
      <c r="J90" s="9"/>
      <c r="O90" s="9"/>
      <c r="U90" s="9"/>
    </row>
    <row r="91" spans="4:32" ht="14.25" thickBot="1">
      <c r="D91" s="2"/>
      <c r="E91" s="27">
        <f>SUM(D89:E89)</f>
        <v>17512339709.260006</v>
      </c>
      <c r="F91" s="2"/>
      <c r="G91" s="3"/>
      <c r="H91" s="3"/>
      <c r="I91" s="3"/>
      <c r="J91" s="27">
        <f>+I89+J89</f>
        <v>9549523674.57</v>
      </c>
      <c r="O91" s="2"/>
      <c r="P91" s="27">
        <f>SUM(O89:P89)</f>
        <v>10696074034.99</v>
      </c>
      <c r="Q91" s="2"/>
      <c r="R91" s="3"/>
      <c r="S91" s="3"/>
      <c r="T91" s="3"/>
      <c r="U91" s="27">
        <f>+SUM(T89:U89)</f>
        <v>5536216239.990002</v>
      </c>
      <c r="Z91" s="5"/>
      <c r="AA91" s="6">
        <f>+(E91-P91)/P91</f>
        <v>0.6372679968343524</v>
      </c>
      <c r="AB91" s="5"/>
      <c r="AC91" s="7"/>
      <c r="AD91" s="7"/>
      <c r="AE91" s="7"/>
      <c r="AF91" s="6">
        <f>+(J91-U91)/U91</f>
        <v>0.724918836368871</v>
      </c>
    </row>
    <row r="92" spans="10:32" ht="6.75" customHeight="1">
      <c r="J92" s="66"/>
      <c r="U92" s="66"/>
      <c r="Z92" s="8"/>
      <c r="AA92" s="8"/>
      <c r="AB92" s="8"/>
      <c r="AC92" s="8"/>
      <c r="AD92" s="8"/>
      <c r="AE92" s="8"/>
      <c r="AF92" s="8"/>
    </row>
    <row r="93" spans="1:24" ht="13.5">
      <c r="A93" s="12" t="s">
        <v>93</v>
      </c>
      <c r="B93" s="12"/>
      <c r="C93" s="12"/>
      <c r="D93" s="12"/>
      <c r="E93" s="12"/>
      <c r="F93" s="12"/>
      <c r="G93" s="12"/>
      <c r="H93" s="12"/>
      <c r="I93" s="12"/>
      <c r="J93" s="12"/>
      <c r="K93" s="29"/>
      <c r="L93" s="12" t="s">
        <v>94</v>
      </c>
      <c r="M93" s="12"/>
      <c r="X93" s="12"/>
    </row>
    <row r="94" spans="1:24" ht="13.5">
      <c r="A94" s="92" t="s">
        <v>176</v>
      </c>
      <c r="B94" s="92"/>
      <c r="C94" s="12"/>
      <c r="L94" s="92" t="s">
        <v>176</v>
      </c>
      <c r="M94" s="92"/>
      <c r="W94" s="92" t="s">
        <v>176</v>
      </c>
      <c r="X94" s="92"/>
    </row>
    <row r="95" spans="1:24" ht="13.5">
      <c r="A95" s="66"/>
      <c r="B95" s="66"/>
      <c r="C95" s="66"/>
      <c r="M95" s="66"/>
      <c r="X95" s="66"/>
    </row>
    <row r="102" spans="1:24" ht="13.5">
      <c r="A102" s="66"/>
      <c r="B102" s="66"/>
      <c r="C102" s="66"/>
      <c r="M102" s="66"/>
      <c r="X102" s="66"/>
    </row>
    <row r="103" spans="1:24" ht="13.5">
      <c r="A103" s="71"/>
      <c r="B103" s="71"/>
      <c r="M103" s="71"/>
      <c r="X103" s="71"/>
    </row>
  </sheetData>
  <sheetProtection/>
  <mergeCells count="17">
    <mergeCell ref="A1:J1"/>
    <mergeCell ref="L1:U1"/>
    <mergeCell ref="W1:AF1"/>
    <mergeCell ref="M3:M5"/>
    <mergeCell ref="O3:U3"/>
    <mergeCell ref="B3:B5"/>
    <mergeCell ref="AB4:AF4"/>
    <mergeCell ref="X3:X5"/>
    <mergeCell ref="F4:J4"/>
    <mergeCell ref="Z3:AF3"/>
    <mergeCell ref="A3:A5"/>
    <mergeCell ref="L3:L5"/>
    <mergeCell ref="Q4:U4"/>
    <mergeCell ref="W3:W5"/>
    <mergeCell ref="D4:E4"/>
    <mergeCell ref="D3:J3"/>
    <mergeCell ref="O4:P4"/>
  </mergeCells>
  <printOptions horizontalCentered="1" verticalCentered="1"/>
  <pageMargins left="0.4330708661417323" right="0.15748031496062992" top="0.3937007874015748" bottom="0.15748031496062992" header="0.15748031496062992" footer="0.1574803149606299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7999799847602844"/>
    <pageSetUpPr fitToPage="1"/>
  </sheetPr>
  <dimension ref="A1:T59"/>
  <sheetViews>
    <sheetView showGridLines="0" zoomScale="80" zoomScaleNormal="8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2" sqref="B2"/>
    </sheetView>
  </sheetViews>
  <sheetFormatPr defaultColWidth="11.421875" defaultRowHeight="12.75"/>
  <cols>
    <col min="1" max="1" width="29.7109375" style="0" customWidth="1"/>
    <col min="2" max="2" width="17.421875" style="0" customWidth="1"/>
    <col min="3" max="3" width="19.57421875" style="0" customWidth="1"/>
    <col min="4" max="6" width="23.28125" style="0" customWidth="1"/>
    <col min="7" max="7" width="8.57421875" style="0" customWidth="1"/>
    <col min="8" max="8" width="29.7109375" style="0" customWidth="1"/>
    <col min="9" max="9" width="17.421875" style="0" customWidth="1"/>
    <col min="10" max="10" width="19.57421875" style="0" customWidth="1"/>
    <col min="11" max="13" width="23.28125" style="0" customWidth="1"/>
    <col min="14" max="14" width="8.57421875" style="0" customWidth="1"/>
    <col min="15" max="15" width="29.7109375" style="0" customWidth="1"/>
    <col min="16" max="16" width="17.421875" style="0" customWidth="1"/>
    <col min="17" max="17" width="19.57421875" style="0" customWidth="1"/>
    <col min="18" max="20" width="23.28125" style="0" customWidth="1"/>
  </cols>
  <sheetData>
    <row r="1" spans="1:20" ht="16.5">
      <c r="A1" s="79" t="s">
        <v>171</v>
      </c>
      <c r="B1" s="79"/>
      <c r="C1" s="79"/>
      <c r="D1" s="80"/>
      <c r="E1" s="80"/>
      <c r="F1" s="80"/>
      <c r="H1" s="79" t="s">
        <v>171</v>
      </c>
      <c r="I1" s="79"/>
      <c r="J1" s="79"/>
      <c r="K1" s="80"/>
      <c r="L1" s="80"/>
      <c r="M1" s="80"/>
      <c r="O1" s="79" t="s">
        <v>171</v>
      </c>
      <c r="P1" s="79"/>
      <c r="Q1" s="79"/>
      <c r="R1" s="80"/>
      <c r="S1" s="80"/>
      <c r="T1" s="80"/>
    </row>
    <row r="2" spans="1:20" ht="16.5">
      <c r="A2" s="12" t="s">
        <v>90</v>
      </c>
      <c r="B2" s="12" t="s">
        <v>199</v>
      </c>
      <c r="E2" s="81"/>
      <c r="F2" s="81"/>
      <c r="H2" s="12" t="s">
        <v>90</v>
      </c>
      <c r="I2" s="12" t="s">
        <v>200</v>
      </c>
      <c r="L2" s="81"/>
      <c r="M2" s="81"/>
      <c r="O2" s="12" t="s">
        <v>90</v>
      </c>
      <c r="P2" s="12" t="s">
        <v>201</v>
      </c>
      <c r="S2" s="81"/>
      <c r="T2" s="81"/>
    </row>
    <row r="3" spans="1:20" ht="48" customHeight="1">
      <c r="A3" s="82" t="s">
        <v>172</v>
      </c>
      <c r="B3" s="82" t="s">
        <v>177</v>
      </c>
      <c r="C3" s="82" t="s">
        <v>87</v>
      </c>
      <c r="D3" s="82" t="s">
        <v>114</v>
      </c>
      <c r="E3" s="82" t="s">
        <v>115</v>
      </c>
      <c r="F3" s="89" t="s">
        <v>116</v>
      </c>
      <c r="H3" s="82" t="s">
        <v>172</v>
      </c>
      <c r="I3" s="82" t="s">
        <v>177</v>
      </c>
      <c r="J3" s="82" t="s">
        <v>87</v>
      </c>
      <c r="K3" s="82" t="s">
        <v>114</v>
      </c>
      <c r="L3" s="82" t="s">
        <v>115</v>
      </c>
      <c r="M3" s="89" t="s">
        <v>116</v>
      </c>
      <c r="O3" s="82" t="s">
        <v>172</v>
      </c>
      <c r="P3" s="82" t="s">
        <v>177</v>
      </c>
      <c r="Q3" s="82" t="s">
        <v>87</v>
      </c>
      <c r="R3" s="82" t="s">
        <v>114</v>
      </c>
      <c r="S3" s="82" t="s">
        <v>115</v>
      </c>
      <c r="T3" s="89" t="s">
        <v>116</v>
      </c>
    </row>
    <row r="4" spans="1:20" ht="18" customHeight="1">
      <c r="A4" s="83" t="s">
        <v>117</v>
      </c>
      <c r="B4" s="83" t="s">
        <v>13</v>
      </c>
      <c r="C4" s="83" t="s">
        <v>173</v>
      </c>
      <c r="D4" s="87">
        <v>1758492.1499999997</v>
      </c>
      <c r="E4" s="87">
        <v>852143.78</v>
      </c>
      <c r="F4" s="90">
        <f>+D4+E4</f>
        <v>2610635.9299999997</v>
      </c>
      <c r="H4" s="83" t="s">
        <v>117</v>
      </c>
      <c r="I4" s="83" t="s">
        <v>13</v>
      </c>
      <c r="J4" s="83" t="s">
        <v>173</v>
      </c>
      <c r="K4" s="87">
        <v>1011403.4600000001</v>
      </c>
      <c r="L4" s="87">
        <v>410690.3</v>
      </c>
      <c r="M4" s="90">
        <f aca="true" t="shared" si="0" ref="M4:M10">+K4+L4</f>
        <v>1422093.76</v>
      </c>
      <c r="O4" s="83" t="s">
        <v>117</v>
      </c>
      <c r="P4" s="83" t="s">
        <v>13</v>
      </c>
      <c r="Q4" s="83" t="s">
        <v>173</v>
      </c>
      <c r="R4" s="108">
        <f>+D4/K4-1</f>
        <v>0.738665349236594</v>
      </c>
      <c r="S4" s="108">
        <f>+E4/L4-1</f>
        <v>1.0749060301643358</v>
      </c>
      <c r="T4" s="109">
        <f>+F4/M4-1</f>
        <v>0.8357692041346132</v>
      </c>
    </row>
    <row r="5" spans="1:20" ht="18" customHeight="1">
      <c r="A5" s="83" t="s">
        <v>118</v>
      </c>
      <c r="B5" s="83" t="s">
        <v>13</v>
      </c>
      <c r="C5" s="83" t="s">
        <v>173</v>
      </c>
      <c r="D5" s="87">
        <v>1033925.74</v>
      </c>
      <c r="E5" s="87">
        <v>501027.74999999994</v>
      </c>
      <c r="F5" s="90">
        <f aca="true" t="shared" si="1" ref="F5:F56">+D5+E5</f>
        <v>1534953.49</v>
      </c>
      <c r="H5" s="83" t="s">
        <v>118</v>
      </c>
      <c r="I5" s="83" t="s">
        <v>13</v>
      </c>
      <c r="J5" s="83" t="s">
        <v>173</v>
      </c>
      <c r="K5" s="87">
        <v>591287.8700000001</v>
      </c>
      <c r="L5" s="87">
        <v>240098.25</v>
      </c>
      <c r="M5" s="90">
        <f t="shared" si="0"/>
        <v>831386.1200000001</v>
      </c>
      <c r="O5" s="83" t="s">
        <v>118</v>
      </c>
      <c r="P5" s="83" t="s">
        <v>13</v>
      </c>
      <c r="Q5" s="83" t="s">
        <v>173</v>
      </c>
      <c r="R5" s="108">
        <f aca="true" t="shared" si="2" ref="R5:T56">+D5/K5-1</f>
        <v>0.7485996118946254</v>
      </c>
      <c r="S5" s="108">
        <f t="shared" si="2"/>
        <v>1.0867613570694497</v>
      </c>
      <c r="T5" s="109">
        <f t="shared" si="2"/>
        <v>0.8462582584371263</v>
      </c>
    </row>
    <row r="6" spans="1:20" ht="18" customHeight="1">
      <c r="A6" s="84" t="s">
        <v>119</v>
      </c>
      <c r="B6" s="84" t="s">
        <v>9</v>
      </c>
      <c r="C6" s="84" t="s">
        <v>174</v>
      </c>
      <c r="D6" s="87">
        <v>1560015.8399999999</v>
      </c>
      <c r="E6" s="87">
        <v>755964.5800000001</v>
      </c>
      <c r="F6" s="90">
        <f t="shared" si="1"/>
        <v>2315980.42</v>
      </c>
      <c r="H6" s="84" t="s">
        <v>119</v>
      </c>
      <c r="I6" s="84" t="s">
        <v>9</v>
      </c>
      <c r="J6" s="84" t="s">
        <v>174</v>
      </c>
      <c r="K6" s="87">
        <v>890787.43</v>
      </c>
      <c r="L6" s="87">
        <v>361712.98000000004</v>
      </c>
      <c r="M6" s="90">
        <f t="shared" si="0"/>
        <v>1252500.4100000001</v>
      </c>
      <c r="O6" s="84" t="s">
        <v>119</v>
      </c>
      <c r="P6" s="84" t="s">
        <v>9</v>
      </c>
      <c r="Q6" s="84" t="s">
        <v>174</v>
      </c>
      <c r="R6" s="108">
        <f t="shared" si="2"/>
        <v>0.7512773389718799</v>
      </c>
      <c r="S6" s="108">
        <f t="shared" si="2"/>
        <v>1.0899570150896989</v>
      </c>
      <c r="T6" s="109">
        <f t="shared" si="2"/>
        <v>0.8490855583831702</v>
      </c>
    </row>
    <row r="7" spans="1:20" ht="18" customHeight="1">
      <c r="A7" s="84" t="s">
        <v>120</v>
      </c>
      <c r="B7" s="84" t="s">
        <v>182</v>
      </c>
      <c r="C7" s="84" t="s">
        <v>173</v>
      </c>
      <c r="D7" s="87">
        <v>995277</v>
      </c>
      <c r="E7" s="87">
        <v>482299.05000000005</v>
      </c>
      <c r="F7" s="90">
        <f t="shared" si="1"/>
        <v>1477576.05</v>
      </c>
      <c r="H7" s="84" t="s">
        <v>120</v>
      </c>
      <c r="I7" s="84" t="s">
        <v>182</v>
      </c>
      <c r="J7" s="84" t="s">
        <v>173</v>
      </c>
      <c r="K7" s="87">
        <v>571404.83</v>
      </c>
      <c r="L7" s="87">
        <v>232024.55000000002</v>
      </c>
      <c r="M7" s="90">
        <f t="shared" si="0"/>
        <v>803429.38</v>
      </c>
      <c r="O7" s="84" t="s">
        <v>120</v>
      </c>
      <c r="P7" s="84" t="s">
        <v>182</v>
      </c>
      <c r="Q7" s="84" t="s">
        <v>173</v>
      </c>
      <c r="R7" s="108">
        <f t="shared" si="2"/>
        <v>0.741807117731224</v>
      </c>
      <c r="S7" s="108">
        <f t="shared" si="2"/>
        <v>1.0786552543685572</v>
      </c>
      <c r="T7" s="109">
        <f t="shared" si="2"/>
        <v>0.8390864048312499</v>
      </c>
    </row>
    <row r="8" spans="1:20" ht="18" customHeight="1">
      <c r="A8" s="84" t="s">
        <v>121</v>
      </c>
      <c r="B8" s="84" t="s">
        <v>183</v>
      </c>
      <c r="C8" s="84" t="s">
        <v>173</v>
      </c>
      <c r="D8" s="87">
        <v>1431288</v>
      </c>
      <c r="E8" s="87">
        <v>693584.6299999999</v>
      </c>
      <c r="F8" s="90">
        <f t="shared" si="1"/>
        <v>2124872.63</v>
      </c>
      <c r="H8" s="84" t="s">
        <v>121</v>
      </c>
      <c r="I8" s="84" t="s">
        <v>183</v>
      </c>
      <c r="J8" s="84" t="s">
        <v>173</v>
      </c>
      <c r="K8" s="87">
        <v>813224.01</v>
      </c>
      <c r="L8" s="87">
        <v>330217.58999999997</v>
      </c>
      <c r="M8" s="90">
        <f t="shared" si="0"/>
        <v>1143441.6</v>
      </c>
      <c r="O8" s="84" t="s">
        <v>121</v>
      </c>
      <c r="P8" s="84" t="s">
        <v>183</v>
      </c>
      <c r="Q8" s="84" t="s">
        <v>173</v>
      </c>
      <c r="R8" s="108">
        <f t="shared" si="2"/>
        <v>0.7600168986648586</v>
      </c>
      <c r="S8" s="108">
        <f t="shared" si="2"/>
        <v>1.1003866874565946</v>
      </c>
      <c r="T8" s="109">
        <f t="shared" si="2"/>
        <v>0.8583132098744699</v>
      </c>
    </row>
    <row r="9" spans="1:20" ht="18" customHeight="1">
      <c r="A9" s="84" t="s">
        <v>122</v>
      </c>
      <c r="B9" s="84" t="s">
        <v>9</v>
      </c>
      <c r="C9" s="84" t="s">
        <v>173</v>
      </c>
      <c r="D9" s="87">
        <v>1289849.0399999998</v>
      </c>
      <c r="E9" s="87">
        <v>625045.0600000002</v>
      </c>
      <c r="F9" s="90">
        <f t="shared" si="1"/>
        <v>1914894.1</v>
      </c>
      <c r="H9" s="84" t="s">
        <v>122</v>
      </c>
      <c r="I9" s="84" t="s">
        <v>9</v>
      </c>
      <c r="J9" s="84" t="s">
        <v>173</v>
      </c>
      <c r="K9" s="87">
        <v>732346.0799999998</v>
      </c>
      <c r="L9" s="87">
        <v>297376.31</v>
      </c>
      <c r="M9" s="90">
        <f t="shared" si="0"/>
        <v>1029722.3899999999</v>
      </c>
      <c r="O9" s="84" t="s">
        <v>122</v>
      </c>
      <c r="P9" s="84" t="s">
        <v>9</v>
      </c>
      <c r="Q9" s="84" t="s">
        <v>173</v>
      </c>
      <c r="R9" s="108">
        <f t="shared" si="2"/>
        <v>0.7612561536480131</v>
      </c>
      <c r="S9" s="108">
        <f t="shared" si="2"/>
        <v>1.1018656798855302</v>
      </c>
      <c r="T9" s="109">
        <f t="shared" si="2"/>
        <v>0.8596216986211209</v>
      </c>
    </row>
    <row r="10" spans="1:20" ht="18" customHeight="1">
      <c r="A10" s="84" t="s">
        <v>123</v>
      </c>
      <c r="B10" s="84" t="s">
        <v>26</v>
      </c>
      <c r="C10" s="84" t="s">
        <v>174</v>
      </c>
      <c r="D10" s="87">
        <v>1396953.99</v>
      </c>
      <c r="E10" s="87">
        <v>676946.7899999999</v>
      </c>
      <c r="F10" s="90">
        <f>+D10+E10</f>
        <v>2073900.7799999998</v>
      </c>
      <c r="H10" s="84" t="s">
        <v>123</v>
      </c>
      <c r="I10" s="84" t="s">
        <v>26</v>
      </c>
      <c r="J10" s="84" t="s">
        <v>174</v>
      </c>
      <c r="K10" s="87">
        <v>733787.6900000002</v>
      </c>
      <c r="L10" s="87">
        <v>297961.69</v>
      </c>
      <c r="M10" s="90">
        <f t="shared" si="0"/>
        <v>1031749.3800000001</v>
      </c>
      <c r="O10" s="84" t="s">
        <v>123</v>
      </c>
      <c r="P10" s="84" t="s">
        <v>26</v>
      </c>
      <c r="Q10" s="84" t="s">
        <v>174</v>
      </c>
      <c r="R10" s="108">
        <f t="shared" si="2"/>
        <v>0.9037577340661025</v>
      </c>
      <c r="S10" s="108">
        <f t="shared" si="2"/>
        <v>1.2719255955354525</v>
      </c>
      <c r="T10" s="109">
        <f t="shared" si="2"/>
        <v>1.0100819251279796</v>
      </c>
    </row>
    <row r="11" spans="1:20" ht="18" customHeight="1">
      <c r="A11" s="84" t="s">
        <v>124</v>
      </c>
      <c r="B11" s="84" t="s">
        <v>184</v>
      </c>
      <c r="C11" s="84" t="s">
        <v>174</v>
      </c>
      <c r="D11" s="87">
        <v>1457388.0499999998</v>
      </c>
      <c r="E11" s="87">
        <v>706232.4100000001</v>
      </c>
      <c r="F11" s="90">
        <f t="shared" si="1"/>
        <v>2163620.46</v>
      </c>
      <c r="H11" s="84" t="s">
        <v>124</v>
      </c>
      <c r="I11" s="84" t="s">
        <v>184</v>
      </c>
      <c r="J11" s="84" t="s">
        <v>174</v>
      </c>
      <c r="K11" s="87">
        <v>828778.2200000001</v>
      </c>
      <c r="L11" s="87">
        <v>336533.53</v>
      </c>
      <c r="M11" s="90">
        <f aca="true" t="shared" si="3" ref="M11:M56">+K11+L11</f>
        <v>1165311.75</v>
      </c>
      <c r="O11" s="84" t="s">
        <v>124</v>
      </c>
      <c r="P11" s="84" t="s">
        <v>184</v>
      </c>
      <c r="Q11" s="84" t="s">
        <v>174</v>
      </c>
      <c r="R11" s="108">
        <f t="shared" si="2"/>
        <v>0.7584777384714569</v>
      </c>
      <c r="S11" s="108">
        <f t="shared" si="2"/>
        <v>1.0985499126936924</v>
      </c>
      <c r="T11" s="109">
        <f t="shared" si="2"/>
        <v>0.8566881008451173</v>
      </c>
    </row>
    <row r="12" spans="1:20" ht="18" customHeight="1">
      <c r="A12" s="84" t="s">
        <v>125</v>
      </c>
      <c r="B12" s="84" t="s">
        <v>17</v>
      </c>
      <c r="C12" s="84" t="s">
        <v>173</v>
      </c>
      <c r="D12" s="87">
        <v>1303061.52</v>
      </c>
      <c r="E12" s="87">
        <v>631447.6499999999</v>
      </c>
      <c r="F12" s="90">
        <f t="shared" si="1"/>
        <v>1934509.17</v>
      </c>
      <c r="H12" s="84" t="s">
        <v>125</v>
      </c>
      <c r="I12" s="84" t="s">
        <v>17</v>
      </c>
      <c r="J12" s="84" t="s">
        <v>173</v>
      </c>
      <c r="K12" s="87">
        <v>743854.9899999999</v>
      </c>
      <c r="L12" s="87">
        <v>302049.62000000005</v>
      </c>
      <c r="M12" s="90">
        <f t="shared" si="3"/>
        <v>1045904.6099999999</v>
      </c>
      <c r="O12" s="84" t="s">
        <v>125</v>
      </c>
      <c r="P12" s="84" t="s">
        <v>17</v>
      </c>
      <c r="Q12" s="84" t="s">
        <v>173</v>
      </c>
      <c r="R12" s="108">
        <f t="shared" si="2"/>
        <v>0.7517682041764622</v>
      </c>
      <c r="S12" s="108">
        <f t="shared" si="2"/>
        <v>1.0905427724093801</v>
      </c>
      <c r="T12" s="109">
        <f t="shared" si="2"/>
        <v>0.8496038276377806</v>
      </c>
    </row>
    <row r="13" spans="1:20" ht="18" customHeight="1">
      <c r="A13" s="84" t="s">
        <v>126</v>
      </c>
      <c r="B13" s="84" t="s">
        <v>183</v>
      </c>
      <c r="C13" s="84" t="s">
        <v>174</v>
      </c>
      <c r="D13" s="87">
        <v>1021165.2000000001</v>
      </c>
      <c r="E13" s="87">
        <v>494844.16</v>
      </c>
      <c r="F13" s="90">
        <f t="shared" si="1"/>
        <v>1516009.36</v>
      </c>
      <c r="H13" s="84" t="s">
        <v>126</v>
      </c>
      <c r="I13" s="84" t="s">
        <v>183</v>
      </c>
      <c r="J13" s="84" t="s">
        <v>174</v>
      </c>
      <c r="K13" s="87">
        <v>578385.2500000001</v>
      </c>
      <c r="L13" s="87">
        <v>234859.02</v>
      </c>
      <c r="M13" s="90">
        <f t="shared" si="3"/>
        <v>813244.2700000001</v>
      </c>
      <c r="O13" s="84" t="s">
        <v>126</v>
      </c>
      <c r="P13" s="84" t="s">
        <v>183</v>
      </c>
      <c r="Q13" s="84" t="s">
        <v>174</v>
      </c>
      <c r="R13" s="108">
        <f t="shared" si="2"/>
        <v>0.7655450238400787</v>
      </c>
      <c r="S13" s="108">
        <f t="shared" si="2"/>
        <v>1.1069838407739248</v>
      </c>
      <c r="T13" s="109">
        <f t="shared" si="2"/>
        <v>0.8641500664984703</v>
      </c>
    </row>
    <row r="14" spans="1:20" ht="18" customHeight="1">
      <c r="A14" s="84" t="s">
        <v>127</v>
      </c>
      <c r="B14" s="84" t="s">
        <v>9</v>
      </c>
      <c r="C14" s="84" t="s">
        <v>173</v>
      </c>
      <c r="D14" s="87">
        <v>1241080.9300000002</v>
      </c>
      <c r="E14" s="87">
        <v>601412.61</v>
      </c>
      <c r="F14" s="90">
        <f t="shared" si="1"/>
        <v>1842493.54</v>
      </c>
      <c r="H14" s="84" t="s">
        <v>127</v>
      </c>
      <c r="I14" s="84" t="s">
        <v>9</v>
      </c>
      <c r="J14" s="84" t="s">
        <v>173</v>
      </c>
      <c r="K14" s="87">
        <v>667014.3599999999</v>
      </c>
      <c r="L14" s="87">
        <v>270847.73</v>
      </c>
      <c r="M14" s="90">
        <f t="shared" si="3"/>
        <v>937862.0899999999</v>
      </c>
      <c r="O14" s="84" t="s">
        <v>127</v>
      </c>
      <c r="P14" s="84" t="s">
        <v>9</v>
      </c>
      <c r="Q14" s="84" t="s">
        <v>173</v>
      </c>
      <c r="R14" s="108">
        <f t="shared" si="2"/>
        <v>0.8606509910821116</v>
      </c>
      <c r="S14" s="108">
        <f t="shared" si="2"/>
        <v>1.2204823721431968</v>
      </c>
      <c r="T14" s="109">
        <f t="shared" si="2"/>
        <v>0.9645676690055787</v>
      </c>
    </row>
    <row r="15" spans="1:20" ht="18" customHeight="1">
      <c r="A15" s="84" t="s">
        <v>128</v>
      </c>
      <c r="B15" s="84" t="s">
        <v>178</v>
      </c>
      <c r="C15" s="84" t="s">
        <v>174</v>
      </c>
      <c r="D15" s="87">
        <v>1242140.1700000002</v>
      </c>
      <c r="E15" s="87">
        <v>601925.91</v>
      </c>
      <c r="F15" s="90">
        <f t="shared" si="1"/>
        <v>1844066.08</v>
      </c>
      <c r="H15" s="84" t="s">
        <v>128</v>
      </c>
      <c r="I15" s="84" t="s">
        <v>178</v>
      </c>
      <c r="J15" s="84" t="s">
        <v>174</v>
      </c>
      <c r="K15" s="87">
        <v>690295.76</v>
      </c>
      <c r="L15" s="87">
        <v>280301.37</v>
      </c>
      <c r="M15" s="90">
        <f t="shared" si="3"/>
        <v>970597.13</v>
      </c>
      <c r="O15" s="84" t="s">
        <v>128</v>
      </c>
      <c r="P15" s="84" t="s">
        <v>178</v>
      </c>
      <c r="Q15" s="84" t="s">
        <v>174</v>
      </c>
      <c r="R15" s="108">
        <f t="shared" si="2"/>
        <v>0.7994318406359617</v>
      </c>
      <c r="S15" s="108">
        <f t="shared" si="2"/>
        <v>1.1474240743097335</v>
      </c>
      <c r="T15" s="109">
        <f t="shared" si="2"/>
        <v>0.8999294588888802</v>
      </c>
    </row>
    <row r="16" spans="1:20" ht="18" customHeight="1">
      <c r="A16" s="85" t="s">
        <v>129</v>
      </c>
      <c r="B16" s="85" t="s">
        <v>185</v>
      </c>
      <c r="C16" s="85" t="s">
        <v>173</v>
      </c>
      <c r="D16" s="87">
        <v>1059856.3099999998</v>
      </c>
      <c r="E16" s="87">
        <v>513593.3900000001</v>
      </c>
      <c r="F16" s="90">
        <f t="shared" si="1"/>
        <v>1573449.7</v>
      </c>
      <c r="H16" s="85" t="s">
        <v>129</v>
      </c>
      <c r="I16" s="85" t="s">
        <v>185</v>
      </c>
      <c r="J16" s="85" t="s">
        <v>173</v>
      </c>
      <c r="K16" s="87">
        <v>600384.8</v>
      </c>
      <c r="L16" s="87">
        <v>243792.15000000002</v>
      </c>
      <c r="M16" s="90">
        <f t="shared" si="3"/>
        <v>844176.9500000001</v>
      </c>
      <c r="O16" s="85" t="s">
        <v>129</v>
      </c>
      <c r="P16" s="85" t="s">
        <v>185</v>
      </c>
      <c r="Q16" s="85" t="s">
        <v>173</v>
      </c>
      <c r="R16" s="108">
        <f t="shared" si="2"/>
        <v>0.7652950407805124</v>
      </c>
      <c r="S16" s="108">
        <f t="shared" si="2"/>
        <v>1.1066855105876052</v>
      </c>
      <c r="T16" s="109">
        <f t="shared" si="2"/>
        <v>0.8638861200841836</v>
      </c>
    </row>
    <row r="17" spans="1:20" ht="18" customHeight="1">
      <c r="A17" s="84" t="s">
        <v>130</v>
      </c>
      <c r="B17" s="84" t="s">
        <v>180</v>
      </c>
      <c r="C17" s="84" t="s">
        <v>173</v>
      </c>
      <c r="D17" s="87">
        <v>1247104.5399999998</v>
      </c>
      <c r="E17" s="87">
        <v>604331.5900000001</v>
      </c>
      <c r="F17" s="90">
        <f t="shared" si="1"/>
        <v>1851436.13</v>
      </c>
      <c r="H17" s="84" t="s">
        <v>130</v>
      </c>
      <c r="I17" s="84" t="s">
        <v>180</v>
      </c>
      <c r="J17" s="84" t="s">
        <v>173</v>
      </c>
      <c r="K17" s="87">
        <v>704520.17</v>
      </c>
      <c r="L17" s="87">
        <v>286077.33999999997</v>
      </c>
      <c r="M17" s="90">
        <f t="shared" si="3"/>
        <v>990597.51</v>
      </c>
      <c r="O17" s="84" t="s">
        <v>130</v>
      </c>
      <c r="P17" s="84" t="s">
        <v>180</v>
      </c>
      <c r="Q17" s="84" t="s">
        <v>173</v>
      </c>
      <c r="R17" s="108">
        <f t="shared" si="2"/>
        <v>0.7701473898185196</v>
      </c>
      <c r="S17" s="108">
        <f t="shared" si="2"/>
        <v>1.1124762625379563</v>
      </c>
      <c r="T17" s="109">
        <f t="shared" si="2"/>
        <v>0.8690094728786466</v>
      </c>
    </row>
    <row r="18" spans="1:20" ht="18" customHeight="1">
      <c r="A18" s="84" t="s">
        <v>131</v>
      </c>
      <c r="B18" s="84" t="s">
        <v>10</v>
      </c>
      <c r="C18" s="84" t="s">
        <v>173</v>
      </c>
      <c r="D18" s="87">
        <v>1126448.23</v>
      </c>
      <c r="E18" s="87">
        <v>545863.01</v>
      </c>
      <c r="F18" s="90">
        <f t="shared" si="1"/>
        <v>1672311.24</v>
      </c>
      <c r="H18" s="84" t="s">
        <v>131</v>
      </c>
      <c r="I18" s="84" t="s">
        <v>10</v>
      </c>
      <c r="J18" s="84" t="s">
        <v>173</v>
      </c>
      <c r="K18" s="87">
        <v>632878.9299999999</v>
      </c>
      <c r="L18" s="87">
        <v>256986.71</v>
      </c>
      <c r="M18" s="90">
        <f t="shared" si="3"/>
        <v>889865.6399999999</v>
      </c>
      <c r="O18" s="84" t="s">
        <v>131</v>
      </c>
      <c r="P18" s="84" t="s">
        <v>10</v>
      </c>
      <c r="Q18" s="84" t="s">
        <v>173</v>
      </c>
      <c r="R18" s="108">
        <f t="shared" si="2"/>
        <v>0.7798794944872001</v>
      </c>
      <c r="S18" s="108">
        <f t="shared" si="2"/>
        <v>1.1240904247538714</v>
      </c>
      <c r="T18" s="109">
        <f t="shared" si="2"/>
        <v>0.8792851019621346</v>
      </c>
    </row>
    <row r="19" spans="1:20" ht="18" customHeight="1">
      <c r="A19" s="84" t="s">
        <v>132</v>
      </c>
      <c r="B19" s="84" t="s">
        <v>183</v>
      </c>
      <c r="C19" s="84" t="s">
        <v>174</v>
      </c>
      <c r="D19" s="87">
        <v>1129837.82</v>
      </c>
      <c r="E19" s="87">
        <v>547505.5800000001</v>
      </c>
      <c r="F19" s="90">
        <f t="shared" si="1"/>
        <v>1677343.4000000001</v>
      </c>
      <c r="H19" s="84" t="s">
        <v>132</v>
      </c>
      <c r="I19" s="84" t="s">
        <v>183</v>
      </c>
      <c r="J19" s="84" t="s">
        <v>174</v>
      </c>
      <c r="K19" s="87">
        <v>642658.7</v>
      </c>
      <c r="L19" s="87">
        <v>260957.89</v>
      </c>
      <c r="M19" s="90">
        <f t="shared" si="3"/>
        <v>903616.59</v>
      </c>
      <c r="O19" s="84" t="s">
        <v>132</v>
      </c>
      <c r="P19" s="84" t="s">
        <v>183</v>
      </c>
      <c r="Q19" s="84" t="s">
        <v>174</v>
      </c>
      <c r="R19" s="108">
        <f t="shared" si="2"/>
        <v>0.7580681938951424</v>
      </c>
      <c r="S19" s="108">
        <f t="shared" si="2"/>
        <v>1.0980610319925566</v>
      </c>
      <c r="T19" s="109">
        <f t="shared" si="2"/>
        <v>0.8562556493125035</v>
      </c>
    </row>
    <row r="20" spans="1:20" ht="18" customHeight="1">
      <c r="A20" s="84" t="s">
        <v>133</v>
      </c>
      <c r="B20" s="84" t="s">
        <v>17</v>
      </c>
      <c r="C20" s="84" t="s">
        <v>174</v>
      </c>
      <c r="D20" s="87">
        <v>1152011.5699999998</v>
      </c>
      <c r="E20" s="87">
        <v>558250.7099999998</v>
      </c>
      <c r="F20" s="90">
        <f t="shared" si="1"/>
        <v>1710262.2799999998</v>
      </c>
      <c r="H20" s="84" t="s">
        <v>133</v>
      </c>
      <c r="I20" s="84" t="s">
        <v>17</v>
      </c>
      <c r="J20" s="84" t="s">
        <v>174</v>
      </c>
      <c r="K20" s="87">
        <v>659894.15</v>
      </c>
      <c r="L20" s="87">
        <v>267956.5</v>
      </c>
      <c r="M20" s="90">
        <f t="shared" si="3"/>
        <v>927850.65</v>
      </c>
      <c r="O20" s="84" t="s">
        <v>133</v>
      </c>
      <c r="P20" s="84" t="s">
        <v>17</v>
      </c>
      <c r="Q20" s="84" t="s">
        <v>174</v>
      </c>
      <c r="R20" s="108">
        <f t="shared" si="2"/>
        <v>0.7457520573564711</v>
      </c>
      <c r="S20" s="108">
        <f t="shared" si="2"/>
        <v>1.08336319514548</v>
      </c>
      <c r="T20" s="109">
        <f t="shared" si="2"/>
        <v>0.8432516914225363</v>
      </c>
    </row>
    <row r="21" spans="1:20" ht="18" customHeight="1">
      <c r="A21" s="84" t="s">
        <v>134</v>
      </c>
      <c r="B21" s="84" t="s">
        <v>183</v>
      </c>
      <c r="C21" s="84" t="s">
        <v>174</v>
      </c>
      <c r="D21" s="87">
        <v>1188252.2699999998</v>
      </c>
      <c r="E21" s="87">
        <v>575812.4999999999</v>
      </c>
      <c r="F21" s="90">
        <f t="shared" si="1"/>
        <v>1764064.7699999996</v>
      </c>
      <c r="H21" s="84" t="s">
        <v>134</v>
      </c>
      <c r="I21" s="84" t="s">
        <v>183</v>
      </c>
      <c r="J21" s="84" t="s">
        <v>174</v>
      </c>
      <c r="K21" s="87">
        <v>681446.4400000001</v>
      </c>
      <c r="L21" s="87">
        <v>276708.02</v>
      </c>
      <c r="M21" s="90">
        <f t="shared" si="3"/>
        <v>958154.4600000001</v>
      </c>
      <c r="O21" s="84" t="s">
        <v>134</v>
      </c>
      <c r="P21" s="84" t="s">
        <v>183</v>
      </c>
      <c r="Q21" s="84" t="s">
        <v>174</v>
      </c>
      <c r="R21" s="108">
        <f t="shared" si="2"/>
        <v>0.7437207097303196</v>
      </c>
      <c r="S21" s="108">
        <f t="shared" si="2"/>
        <v>1.0809389623040193</v>
      </c>
      <c r="T21" s="109">
        <f t="shared" si="2"/>
        <v>0.8411068816608123</v>
      </c>
    </row>
    <row r="22" spans="1:20" ht="18" customHeight="1">
      <c r="A22" s="84" t="s">
        <v>135</v>
      </c>
      <c r="B22" s="84" t="s">
        <v>185</v>
      </c>
      <c r="C22" s="84" t="s">
        <v>173</v>
      </c>
      <c r="D22" s="87">
        <v>901730.56</v>
      </c>
      <c r="E22" s="87">
        <v>436967.58999999997</v>
      </c>
      <c r="F22" s="90">
        <f t="shared" si="1"/>
        <v>1338698.15</v>
      </c>
      <c r="H22" s="84" t="s">
        <v>135</v>
      </c>
      <c r="I22" s="84" t="s">
        <v>185</v>
      </c>
      <c r="J22" s="84" t="s">
        <v>173</v>
      </c>
      <c r="K22" s="87">
        <v>513424.97</v>
      </c>
      <c r="L22" s="87">
        <v>208481.24</v>
      </c>
      <c r="M22" s="90">
        <f t="shared" si="3"/>
        <v>721906.21</v>
      </c>
      <c r="O22" s="84" t="s">
        <v>135</v>
      </c>
      <c r="P22" s="84" t="s">
        <v>185</v>
      </c>
      <c r="Q22" s="84" t="s">
        <v>173</v>
      </c>
      <c r="R22" s="108">
        <f t="shared" si="2"/>
        <v>0.7563044508723449</v>
      </c>
      <c r="S22" s="108">
        <f t="shared" si="2"/>
        <v>1.0959564035593803</v>
      </c>
      <c r="T22" s="109">
        <f t="shared" si="2"/>
        <v>0.8543934536870101</v>
      </c>
    </row>
    <row r="23" spans="1:20" ht="18" customHeight="1">
      <c r="A23" s="84" t="s">
        <v>136</v>
      </c>
      <c r="B23" s="84" t="s">
        <v>6</v>
      </c>
      <c r="C23" s="84" t="s">
        <v>173</v>
      </c>
      <c r="D23" s="87">
        <v>1222240.2800000003</v>
      </c>
      <c r="E23" s="87">
        <v>592282.6699999999</v>
      </c>
      <c r="F23" s="90">
        <f t="shared" si="1"/>
        <v>1814522.9500000002</v>
      </c>
      <c r="H23" s="84" t="s">
        <v>136</v>
      </c>
      <c r="I23" s="84" t="s">
        <v>6</v>
      </c>
      <c r="J23" s="84" t="s">
        <v>173</v>
      </c>
      <c r="K23" s="87">
        <v>701185.7100000002</v>
      </c>
      <c r="L23" s="87">
        <v>284723.35000000003</v>
      </c>
      <c r="M23" s="90">
        <f t="shared" si="3"/>
        <v>985909.0600000003</v>
      </c>
      <c r="O23" s="84" t="s">
        <v>136</v>
      </c>
      <c r="P23" s="84" t="s">
        <v>6</v>
      </c>
      <c r="Q23" s="84" t="s">
        <v>173</v>
      </c>
      <c r="R23" s="108">
        <f t="shared" si="2"/>
        <v>0.7431049471900959</v>
      </c>
      <c r="S23" s="108">
        <f t="shared" si="2"/>
        <v>1.0802040647526794</v>
      </c>
      <c r="T23" s="109">
        <f t="shared" si="2"/>
        <v>0.840456715145715</v>
      </c>
    </row>
    <row r="24" spans="1:20" ht="18" customHeight="1">
      <c r="A24" s="84" t="s">
        <v>137</v>
      </c>
      <c r="B24" s="84" t="s">
        <v>180</v>
      </c>
      <c r="C24" s="84" t="s">
        <v>173</v>
      </c>
      <c r="D24" s="87">
        <v>1357895.65</v>
      </c>
      <c r="E24" s="87">
        <v>658019.61</v>
      </c>
      <c r="F24" s="90">
        <f t="shared" si="1"/>
        <v>2015915.2599999998</v>
      </c>
      <c r="H24" s="84" t="s">
        <v>137</v>
      </c>
      <c r="I24" s="84" t="s">
        <v>180</v>
      </c>
      <c r="J24" s="84" t="s">
        <v>173</v>
      </c>
      <c r="K24" s="87">
        <v>771361.4</v>
      </c>
      <c r="L24" s="87">
        <v>313218.87</v>
      </c>
      <c r="M24" s="90">
        <f t="shared" si="3"/>
        <v>1084580.27</v>
      </c>
      <c r="O24" s="84" t="s">
        <v>137</v>
      </c>
      <c r="P24" s="84" t="s">
        <v>180</v>
      </c>
      <c r="Q24" s="84" t="s">
        <v>173</v>
      </c>
      <c r="R24" s="108">
        <f t="shared" si="2"/>
        <v>0.7603883860405769</v>
      </c>
      <c r="S24" s="108">
        <f t="shared" si="2"/>
        <v>1.1008300361980106</v>
      </c>
      <c r="T24" s="109">
        <f t="shared" si="2"/>
        <v>0.8587054510958416</v>
      </c>
    </row>
    <row r="25" spans="1:20" ht="18" customHeight="1">
      <c r="A25" s="84" t="s">
        <v>138</v>
      </c>
      <c r="B25" s="84" t="s">
        <v>183</v>
      </c>
      <c r="C25" s="84" t="s">
        <v>174</v>
      </c>
      <c r="D25" s="87">
        <v>2603270.08</v>
      </c>
      <c r="E25" s="87">
        <v>1261512.8099999998</v>
      </c>
      <c r="F25" s="90">
        <f t="shared" si="1"/>
        <v>3864782.8899999997</v>
      </c>
      <c r="H25" s="84" t="s">
        <v>138</v>
      </c>
      <c r="I25" s="84" t="s">
        <v>183</v>
      </c>
      <c r="J25" s="84" t="s">
        <v>174</v>
      </c>
      <c r="K25" s="87">
        <v>1477259.28</v>
      </c>
      <c r="L25" s="87">
        <v>599855.64</v>
      </c>
      <c r="M25" s="90">
        <f t="shared" si="3"/>
        <v>2077114.92</v>
      </c>
      <c r="O25" s="84" t="s">
        <v>138</v>
      </c>
      <c r="P25" s="84" t="s">
        <v>183</v>
      </c>
      <c r="Q25" s="84" t="s">
        <v>174</v>
      </c>
      <c r="R25" s="108">
        <f t="shared" si="2"/>
        <v>0.7622296337850727</v>
      </c>
      <c r="S25" s="108">
        <f t="shared" si="2"/>
        <v>1.1030273383776135</v>
      </c>
      <c r="T25" s="109">
        <f t="shared" si="2"/>
        <v>0.8606495253522131</v>
      </c>
    </row>
    <row r="26" spans="1:20" ht="18" customHeight="1">
      <c r="A26" s="85" t="s">
        <v>139</v>
      </c>
      <c r="B26" s="85" t="s">
        <v>9</v>
      </c>
      <c r="C26" s="85" t="s">
        <v>173</v>
      </c>
      <c r="D26" s="87">
        <v>1225862.93</v>
      </c>
      <c r="E26" s="87">
        <v>594038.1599999999</v>
      </c>
      <c r="F26" s="90">
        <f t="shared" si="1"/>
        <v>1819901.0899999999</v>
      </c>
      <c r="H26" s="85" t="s">
        <v>139</v>
      </c>
      <c r="I26" s="85" t="s">
        <v>9</v>
      </c>
      <c r="J26" s="85" t="s">
        <v>173</v>
      </c>
      <c r="K26" s="87">
        <v>684928.66</v>
      </c>
      <c r="L26" s="87">
        <v>278122.00999999995</v>
      </c>
      <c r="M26" s="90">
        <f t="shared" si="3"/>
        <v>963050.6699999999</v>
      </c>
      <c r="O26" s="85" t="s">
        <v>139</v>
      </c>
      <c r="P26" s="85" t="s">
        <v>9</v>
      </c>
      <c r="Q26" s="85" t="s">
        <v>173</v>
      </c>
      <c r="R26" s="108">
        <f t="shared" si="2"/>
        <v>0.7897673167888752</v>
      </c>
      <c r="S26" s="108">
        <f t="shared" si="2"/>
        <v>1.1358905035958857</v>
      </c>
      <c r="T26" s="109">
        <f t="shared" si="2"/>
        <v>0.8897251688740324</v>
      </c>
    </row>
    <row r="27" spans="1:20" ht="18" customHeight="1">
      <c r="A27" s="84" t="s">
        <v>140</v>
      </c>
      <c r="B27" s="84" t="s">
        <v>180</v>
      </c>
      <c r="C27" s="84" t="s">
        <v>173</v>
      </c>
      <c r="D27" s="87">
        <v>1299001.0400000003</v>
      </c>
      <c r="E27" s="87">
        <v>629479.9900000002</v>
      </c>
      <c r="F27" s="90">
        <f t="shared" si="1"/>
        <v>1928481.0300000005</v>
      </c>
      <c r="H27" s="84" t="s">
        <v>140</v>
      </c>
      <c r="I27" s="84" t="s">
        <v>180</v>
      </c>
      <c r="J27" s="84" t="s">
        <v>173</v>
      </c>
      <c r="K27" s="87">
        <v>741858.2899999999</v>
      </c>
      <c r="L27" s="87">
        <v>301238.85</v>
      </c>
      <c r="M27" s="90">
        <f t="shared" si="3"/>
        <v>1043097.1399999999</v>
      </c>
      <c r="O27" s="84" t="s">
        <v>140</v>
      </c>
      <c r="P27" s="84" t="s">
        <v>180</v>
      </c>
      <c r="Q27" s="84" t="s">
        <v>173</v>
      </c>
      <c r="R27" s="108">
        <f t="shared" si="2"/>
        <v>0.7510096705935583</v>
      </c>
      <c r="S27" s="108">
        <f t="shared" si="2"/>
        <v>1.0896374753787579</v>
      </c>
      <c r="T27" s="109">
        <f t="shared" si="2"/>
        <v>0.8488029120662728</v>
      </c>
    </row>
    <row r="28" spans="1:20" ht="18" customHeight="1">
      <c r="A28" s="84" t="s">
        <v>141</v>
      </c>
      <c r="B28" s="84" t="s">
        <v>180</v>
      </c>
      <c r="C28" s="84" t="s">
        <v>173</v>
      </c>
      <c r="D28" s="87">
        <v>1294418.0000000002</v>
      </c>
      <c r="E28" s="87">
        <v>627259.1000000001</v>
      </c>
      <c r="F28" s="90">
        <f t="shared" si="1"/>
        <v>1921677.1000000003</v>
      </c>
      <c r="H28" s="84" t="s">
        <v>141</v>
      </c>
      <c r="I28" s="84" t="s">
        <v>180</v>
      </c>
      <c r="J28" s="84" t="s">
        <v>173</v>
      </c>
      <c r="K28" s="87">
        <v>734726.1099999999</v>
      </c>
      <c r="L28" s="87">
        <v>298342.76000000007</v>
      </c>
      <c r="M28" s="90">
        <f t="shared" si="3"/>
        <v>1033068.8699999999</v>
      </c>
      <c r="O28" s="84" t="s">
        <v>141</v>
      </c>
      <c r="P28" s="84" t="s">
        <v>180</v>
      </c>
      <c r="Q28" s="84" t="s">
        <v>173</v>
      </c>
      <c r="R28" s="108">
        <f t="shared" si="2"/>
        <v>0.7617694299716673</v>
      </c>
      <c r="S28" s="108">
        <f t="shared" si="2"/>
        <v>1.1024780356660906</v>
      </c>
      <c r="T28" s="109">
        <f t="shared" si="2"/>
        <v>0.8601635919975021</v>
      </c>
    </row>
    <row r="29" spans="1:20" ht="18" customHeight="1">
      <c r="A29" s="84" t="s">
        <v>142</v>
      </c>
      <c r="B29" s="84" t="s">
        <v>33</v>
      </c>
      <c r="C29" s="84" t="s">
        <v>173</v>
      </c>
      <c r="D29" s="87">
        <v>1278620.97</v>
      </c>
      <c r="E29" s="87">
        <v>619604.05</v>
      </c>
      <c r="F29" s="90">
        <f t="shared" si="1"/>
        <v>1898225.02</v>
      </c>
      <c r="H29" s="84" t="s">
        <v>142</v>
      </c>
      <c r="I29" s="84" t="s">
        <v>33</v>
      </c>
      <c r="J29" s="84" t="s">
        <v>173</v>
      </c>
      <c r="K29" s="87">
        <v>662114.4700000001</v>
      </c>
      <c r="L29" s="87">
        <v>268858.0899999999</v>
      </c>
      <c r="M29" s="90">
        <f t="shared" si="3"/>
        <v>930972.56</v>
      </c>
      <c r="O29" s="84" t="s">
        <v>142</v>
      </c>
      <c r="P29" s="84" t="s">
        <v>33</v>
      </c>
      <c r="Q29" s="84" t="s">
        <v>173</v>
      </c>
      <c r="R29" s="108">
        <f t="shared" si="2"/>
        <v>0.9311176963101258</v>
      </c>
      <c r="S29" s="108">
        <f t="shared" si="2"/>
        <v>1.3045765518902566</v>
      </c>
      <c r="T29" s="109">
        <f t="shared" si="2"/>
        <v>1.0389698918730752</v>
      </c>
    </row>
    <row r="30" spans="1:20" ht="18" customHeight="1">
      <c r="A30" s="84" t="s">
        <v>143</v>
      </c>
      <c r="B30" s="84" t="s">
        <v>182</v>
      </c>
      <c r="C30" s="84" t="s">
        <v>173</v>
      </c>
      <c r="D30" s="87">
        <v>1180809.25</v>
      </c>
      <c r="E30" s="87">
        <v>572205.7000000002</v>
      </c>
      <c r="F30" s="90">
        <f t="shared" si="1"/>
        <v>1753014.9500000002</v>
      </c>
      <c r="H30" s="84" t="s">
        <v>143</v>
      </c>
      <c r="I30" s="84" t="s">
        <v>182</v>
      </c>
      <c r="J30" s="84" t="s">
        <v>173</v>
      </c>
      <c r="K30" s="87">
        <v>672852.6899999998</v>
      </c>
      <c r="L30" s="87">
        <v>273218.44</v>
      </c>
      <c r="M30" s="90">
        <f t="shared" si="3"/>
        <v>946071.1299999999</v>
      </c>
      <c r="O30" s="84" t="s">
        <v>143</v>
      </c>
      <c r="P30" s="84" t="s">
        <v>182</v>
      </c>
      <c r="Q30" s="84" t="s">
        <v>173</v>
      </c>
      <c r="R30" s="108">
        <f t="shared" si="2"/>
        <v>0.7549298197797207</v>
      </c>
      <c r="S30" s="108">
        <f t="shared" si="2"/>
        <v>1.0943158155796517</v>
      </c>
      <c r="T30" s="109">
        <f t="shared" si="2"/>
        <v>0.8529420192750206</v>
      </c>
    </row>
    <row r="31" spans="1:20" ht="18" customHeight="1">
      <c r="A31" s="84" t="s">
        <v>144</v>
      </c>
      <c r="B31" s="84" t="s">
        <v>33</v>
      </c>
      <c r="C31" s="84" t="s">
        <v>174</v>
      </c>
      <c r="D31" s="87">
        <v>1467698.18</v>
      </c>
      <c r="E31" s="87">
        <v>711228.5499999999</v>
      </c>
      <c r="F31" s="90">
        <f t="shared" si="1"/>
        <v>2178926.73</v>
      </c>
      <c r="H31" s="84" t="s">
        <v>144</v>
      </c>
      <c r="I31" s="84" t="s">
        <v>33</v>
      </c>
      <c r="J31" s="84" t="s">
        <v>174</v>
      </c>
      <c r="K31" s="87">
        <v>762779.61</v>
      </c>
      <c r="L31" s="87">
        <v>309734.15</v>
      </c>
      <c r="M31" s="90">
        <f t="shared" si="3"/>
        <v>1072513.76</v>
      </c>
      <c r="O31" s="84" t="s">
        <v>144</v>
      </c>
      <c r="P31" s="84" t="s">
        <v>33</v>
      </c>
      <c r="Q31" s="84" t="s">
        <v>174</v>
      </c>
      <c r="R31" s="108">
        <f t="shared" si="2"/>
        <v>0.9241444851940916</v>
      </c>
      <c r="S31" s="108">
        <f t="shared" si="2"/>
        <v>1.29625486889321</v>
      </c>
      <c r="T31" s="109">
        <f t="shared" si="2"/>
        <v>1.0316072494958015</v>
      </c>
    </row>
    <row r="32" spans="1:20" ht="18" customHeight="1">
      <c r="A32" s="84" t="s">
        <v>145</v>
      </c>
      <c r="B32" s="84" t="s">
        <v>184</v>
      </c>
      <c r="C32" s="84" t="s">
        <v>173</v>
      </c>
      <c r="D32" s="87">
        <v>1341152.3699999996</v>
      </c>
      <c r="E32" s="87">
        <v>649906.01</v>
      </c>
      <c r="F32" s="90">
        <f t="shared" si="1"/>
        <v>1991058.3799999997</v>
      </c>
      <c r="H32" s="84" t="s">
        <v>145</v>
      </c>
      <c r="I32" s="84" t="s">
        <v>184</v>
      </c>
      <c r="J32" s="84" t="s">
        <v>173</v>
      </c>
      <c r="K32" s="87">
        <v>760643.15</v>
      </c>
      <c r="L32" s="87">
        <v>308866.62000000005</v>
      </c>
      <c r="M32" s="90">
        <f t="shared" si="3"/>
        <v>1069509.77</v>
      </c>
      <c r="O32" s="84" t="s">
        <v>145</v>
      </c>
      <c r="P32" s="84" t="s">
        <v>184</v>
      </c>
      <c r="Q32" s="84" t="s">
        <v>173</v>
      </c>
      <c r="R32" s="108">
        <f t="shared" si="2"/>
        <v>0.7631820782189382</v>
      </c>
      <c r="S32" s="108">
        <f t="shared" si="2"/>
        <v>1.1041639591873018</v>
      </c>
      <c r="T32" s="109">
        <f t="shared" si="2"/>
        <v>0.8616551581384801</v>
      </c>
    </row>
    <row r="33" spans="1:20" ht="18" customHeight="1">
      <c r="A33" s="84" t="s">
        <v>146</v>
      </c>
      <c r="B33" s="84" t="s">
        <v>183</v>
      </c>
      <c r="C33" s="84" t="s">
        <v>174</v>
      </c>
      <c r="D33" s="87">
        <v>1349456.95</v>
      </c>
      <c r="E33" s="87">
        <v>653930.2999999999</v>
      </c>
      <c r="F33" s="90">
        <f t="shared" si="1"/>
        <v>2003387.25</v>
      </c>
      <c r="H33" s="84" t="s">
        <v>146</v>
      </c>
      <c r="I33" s="84" t="s">
        <v>183</v>
      </c>
      <c r="J33" s="84" t="s">
        <v>174</v>
      </c>
      <c r="K33" s="87">
        <v>760643.15</v>
      </c>
      <c r="L33" s="87">
        <v>308866.62000000005</v>
      </c>
      <c r="M33" s="90">
        <f t="shared" si="3"/>
        <v>1069509.77</v>
      </c>
      <c r="O33" s="84" t="s">
        <v>146</v>
      </c>
      <c r="P33" s="84" t="s">
        <v>183</v>
      </c>
      <c r="Q33" s="84" t="s">
        <v>174</v>
      </c>
      <c r="R33" s="108">
        <f t="shared" si="2"/>
        <v>0.7740999179444394</v>
      </c>
      <c r="S33" s="108">
        <f t="shared" si="2"/>
        <v>1.1171931754878526</v>
      </c>
      <c r="T33" s="109">
        <f t="shared" si="2"/>
        <v>0.8731827480173462</v>
      </c>
    </row>
    <row r="34" spans="1:20" ht="18" customHeight="1">
      <c r="A34" s="84" t="s">
        <v>147</v>
      </c>
      <c r="B34" s="84" t="s">
        <v>9</v>
      </c>
      <c r="C34" s="84" t="s">
        <v>173</v>
      </c>
      <c r="D34" s="87">
        <v>2036017.28</v>
      </c>
      <c r="E34" s="87">
        <v>986629.0399999999</v>
      </c>
      <c r="F34" s="90">
        <f t="shared" si="1"/>
        <v>3022646.32</v>
      </c>
      <c r="H34" s="84" t="s">
        <v>147</v>
      </c>
      <c r="I34" s="84" t="s">
        <v>9</v>
      </c>
      <c r="J34" s="84" t="s">
        <v>173</v>
      </c>
      <c r="K34" s="87">
        <v>1159350.26</v>
      </c>
      <c r="L34" s="87">
        <v>470765.55999999994</v>
      </c>
      <c r="M34" s="90">
        <f t="shared" si="3"/>
        <v>1630115.8199999998</v>
      </c>
      <c r="O34" s="84" t="s">
        <v>147</v>
      </c>
      <c r="P34" s="84" t="s">
        <v>9</v>
      </c>
      <c r="Q34" s="84" t="s">
        <v>173</v>
      </c>
      <c r="R34" s="108">
        <f t="shared" si="2"/>
        <v>0.7561709780442021</v>
      </c>
      <c r="S34" s="108">
        <f t="shared" si="2"/>
        <v>1.0957969822601297</v>
      </c>
      <c r="T34" s="109">
        <f t="shared" si="2"/>
        <v>0.8542524910898663</v>
      </c>
    </row>
    <row r="35" spans="1:20" ht="18" customHeight="1">
      <c r="A35" s="84" t="s">
        <v>148</v>
      </c>
      <c r="B35" s="84" t="s">
        <v>183</v>
      </c>
      <c r="C35" s="84" t="s">
        <v>174</v>
      </c>
      <c r="D35" s="87">
        <v>833281.45</v>
      </c>
      <c r="E35" s="87">
        <v>403797.9799999999</v>
      </c>
      <c r="F35" s="90">
        <f t="shared" si="1"/>
        <v>1237079.43</v>
      </c>
      <c r="H35" s="84" t="s">
        <v>148</v>
      </c>
      <c r="I35" s="84" t="s">
        <v>183</v>
      </c>
      <c r="J35" s="84" t="s">
        <v>174</v>
      </c>
      <c r="K35" s="87">
        <v>473167.69</v>
      </c>
      <c r="L35" s="87">
        <v>192134.38</v>
      </c>
      <c r="M35" s="90">
        <f t="shared" si="3"/>
        <v>665302.0700000001</v>
      </c>
      <c r="O35" s="84" t="s">
        <v>148</v>
      </c>
      <c r="P35" s="84" t="s">
        <v>183</v>
      </c>
      <c r="Q35" s="84" t="s">
        <v>174</v>
      </c>
      <c r="R35" s="108">
        <f t="shared" si="2"/>
        <v>0.7610700553116803</v>
      </c>
      <c r="S35" s="108">
        <f t="shared" si="2"/>
        <v>1.1016435476045459</v>
      </c>
      <c r="T35" s="109">
        <f t="shared" si="2"/>
        <v>0.8594251931306929</v>
      </c>
    </row>
    <row r="36" spans="1:20" ht="18" customHeight="1">
      <c r="A36" s="84" t="s">
        <v>149</v>
      </c>
      <c r="B36" s="84" t="s">
        <v>178</v>
      </c>
      <c r="C36" s="84" t="s">
        <v>173</v>
      </c>
      <c r="D36" s="87">
        <v>1193831.0299999998</v>
      </c>
      <c r="E36" s="87">
        <v>578515.89</v>
      </c>
      <c r="F36" s="90">
        <f t="shared" si="1"/>
        <v>1772346.92</v>
      </c>
      <c r="H36" s="84" t="s">
        <v>149</v>
      </c>
      <c r="I36" s="84" t="s">
        <v>178</v>
      </c>
      <c r="J36" s="84" t="s">
        <v>173</v>
      </c>
      <c r="K36" s="87">
        <v>685064.4299999999</v>
      </c>
      <c r="L36" s="87">
        <v>278177.14</v>
      </c>
      <c r="M36" s="90">
        <f t="shared" si="3"/>
        <v>963241.57</v>
      </c>
      <c r="O36" s="84" t="s">
        <v>149</v>
      </c>
      <c r="P36" s="84" t="s">
        <v>178</v>
      </c>
      <c r="Q36" s="84" t="s">
        <v>173</v>
      </c>
      <c r="R36" s="108">
        <f t="shared" si="2"/>
        <v>0.7426551105565353</v>
      </c>
      <c r="S36" s="108">
        <f t="shared" si="2"/>
        <v>1.0796672580644118</v>
      </c>
      <c r="T36" s="109">
        <f t="shared" si="2"/>
        <v>0.8399817607539508</v>
      </c>
    </row>
    <row r="37" spans="1:20" ht="18" customHeight="1">
      <c r="A37" s="84" t="s">
        <v>150</v>
      </c>
      <c r="B37" s="84" t="s">
        <v>178</v>
      </c>
      <c r="C37" s="84" t="s">
        <v>174</v>
      </c>
      <c r="D37" s="87">
        <v>1288069.48</v>
      </c>
      <c r="E37" s="87">
        <v>624182.7099999998</v>
      </c>
      <c r="F37" s="90">
        <f t="shared" si="1"/>
        <v>1912252.19</v>
      </c>
      <c r="H37" s="84" t="s">
        <v>150</v>
      </c>
      <c r="I37" s="84" t="s">
        <v>178</v>
      </c>
      <c r="J37" s="84" t="s">
        <v>174</v>
      </c>
      <c r="K37" s="87">
        <v>735257.2299999999</v>
      </c>
      <c r="L37" s="87">
        <v>298558.42000000004</v>
      </c>
      <c r="M37" s="90">
        <f t="shared" si="3"/>
        <v>1033815.6499999999</v>
      </c>
      <c r="O37" s="84" t="s">
        <v>150</v>
      </c>
      <c r="P37" s="84" t="s">
        <v>178</v>
      </c>
      <c r="Q37" s="84" t="s">
        <v>174</v>
      </c>
      <c r="R37" s="108">
        <f t="shared" si="2"/>
        <v>0.7518623788303316</v>
      </c>
      <c r="S37" s="108">
        <f t="shared" si="2"/>
        <v>1.0906551890246465</v>
      </c>
      <c r="T37" s="109">
        <f t="shared" si="2"/>
        <v>0.8497032715649062</v>
      </c>
    </row>
    <row r="38" spans="1:20" ht="18" customHeight="1">
      <c r="A38" s="84" t="s">
        <v>151</v>
      </c>
      <c r="B38" s="84" t="s">
        <v>6</v>
      </c>
      <c r="C38" s="84" t="s">
        <v>174</v>
      </c>
      <c r="D38" s="87">
        <v>1017916.8499999997</v>
      </c>
      <c r="E38" s="87">
        <v>493270.03</v>
      </c>
      <c r="F38" s="90">
        <f t="shared" si="1"/>
        <v>1511186.88</v>
      </c>
      <c r="H38" s="84" t="s">
        <v>151</v>
      </c>
      <c r="I38" s="84" t="s">
        <v>6</v>
      </c>
      <c r="J38" s="84" t="s">
        <v>174</v>
      </c>
      <c r="K38" s="87">
        <v>574495.7100000001</v>
      </c>
      <c r="L38" s="87">
        <v>233279.62999999998</v>
      </c>
      <c r="M38" s="90">
        <f t="shared" si="3"/>
        <v>807775.3400000001</v>
      </c>
      <c r="O38" s="84" t="s">
        <v>151</v>
      </c>
      <c r="P38" s="84" t="s">
        <v>6</v>
      </c>
      <c r="Q38" s="84" t="s">
        <v>174</v>
      </c>
      <c r="R38" s="108">
        <f t="shared" si="2"/>
        <v>0.7718441274348238</v>
      </c>
      <c r="S38" s="108">
        <f t="shared" si="2"/>
        <v>1.1145010818132732</v>
      </c>
      <c r="T38" s="109">
        <f t="shared" si="2"/>
        <v>0.8708009580980769</v>
      </c>
    </row>
    <row r="39" spans="1:20" ht="18" customHeight="1">
      <c r="A39" s="84" t="s">
        <v>152</v>
      </c>
      <c r="B39" s="84" t="s">
        <v>10</v>
      </c>
      <c r="C39" s="84" t="s">
        <v>173</v>
      </c>
      <c r="D39" s="87">
        <v>1069093.03</v>
      </c>
      <c r="E39" s="87">
        <v>518069.38999999996</v>
      </c>
      <c r="F39" s="90">
        <f t="shared" si="1"/>
        <v>1587162.42</v>
      </c>
      <c r="H39" s="84" t="s">
        <v>152</v>
      </c>
      <c r="I39" s="84" t="s">
        <v>10</v>
      </c>
      <c r="J39" s="84" t="s">
        <v>173</v>
      </c>
      <c r="K39" s="87">
        <v>604006.82</v>
      </c>
      <c r="L39" s="87">
        <v>245262.89</v>
      </c>
      <c r="M39" s="90">
        <f t="shared" si="3"/>
        <v>849269.71</v>
      </c>
      <c r="O39" s="84" t="s">
        <v>152</v>
      </c>
      <c r="P39" s="84" t="s">
        <v>10</v>
      </c>
      <c r="Q39" s="84" t="s">
        <v>173</v>
      </c>
      <c r="R39" s="108">
        <f t="shared" si="2"/>
        <v>0.7700015870681727</v>
      </c>
      <c r="S39" s="108">
        <f t="shared" si="2"/>
        <v>1.112302395197251</v>
      </c>
      <c r="T39" s="109">
        <f t="shared" si="2"/>
        <v>0.86885556062043</v>
      </c>
    </row>
    <row r="40" spans="1:20" ht="18" customHeight="1">
      <c r="A40" s="84" t="s">
        <v>153</v>
      </c>
      <c r="B40" s="84" t="s">
        <v>17</v>
      </c>
      <c r="C40" s="84" t="s">
        <v>173</v>
      </c>
      <c r="D40" s="87">
        <v>1709978.2800000003</v>
      </c>
      <c r="E40" s="87">
        <v>828634.5199999999</v>
      </c>
      <c r="F40" s="90">
        <f t="shared" si="1"/>
        <v>2538612.8000000003</v>
      </c>
      <c r="H40" s="84" t="s">
        <v>153</v>
      </c>
      <c r="I40" s="84" t="s">
        <v>17</v>
      </c>
      <c r="J40" s="84" t="s">
        <v>173</v>
      </c>
      <c r="K40" s="87">
        <v>975546.91</v>
      </c>
      <c r="L40" s="87">
        <v>396130.41</v>
      </c>
      <c r="M40" s="90">
        <f t="shared" si="3"/>
        <v>1371677.32</v>
      </c>
      <c r="O40" s="84" t="s">
        <v>153</v>
      </c>
      <c r="P40" s="84" t="s">
        <v>17</v>
      </c>
      <c r="Q40" s="84" t="s">
        <v>173</v>
      </c>
      <c r="R40" s="108">
        <f t="shared" si="2"/>
        <v>0.7528406501743727</v>
      </c>
      <c r="S40" s="108">
        <f t="shared" si="2"/>
        <v>1.091822538946202</v>
      </c>
      <c r="T40" s="109">
        <f t="shared" si="2"/>
        <v>0.8507361483530254</v>
      </c>
    </row>
    <row r="41" spans="1:20" ht="18" customHeight="1">
      <c r="A41" s="85" t="s">
        <v>154</v>
      </c>
      <c r="B41" s="85" t="s">
        <v>183</v>
      </c>
      <c r="C41" s="85" t="s">
        <v>174</v>
      </c>
      <c r="D41" s="87">
        <v>1247019.79</v>
      </c>
      <c r="E41" s="87">
        <v>604290.52</v>
      </c>
      <c r="F41" s="90">
        <f t="shared" si="1"/>
        <v>1851310.31</v>
      </c>
      <c r="H41" s="85" t="s">
        <v>154</v>
      </c>
      <c r="I41" s="85" t="s">
        <v>183</v>
      </c>
      <c r="J41" s="85" t="s">
        <v>174</v>
      </c>
      <c r="K41" s="87">
        <v>707471.2699999999</v>
      </c>
      <c r="L41" s="87">
        <v>287275.67</v>
      </c>
      <c r="M41" s="90">
        <f t="shared" si="3"/>
        <v>994746.94</v>
      </c>
      <c r="O41" s="85" t="s">
        <v>154</v>
      </c>
      <c r="P41" s="85" t="s">
        <v>183</v>
      </c>
      <c r="Q41" s="85" t="s">
        <v>174</v>
      </c>
      <c r="R41" s="108">
        <f t="shared" si="2"/>
        <v>0.7626437183802535</v>
      </c>
      <c r="S41" s="108">
        <f t="shared" si="2"/>
        <v>1.103521401586149</v>
      </c>
      <c r="T41" s="109">
        <f t="shared" si="2"/>
        <v>0.8610867101536399</v>
      </c>
    </row>
    <row r="42" spans="1:20" ht="18" customHeight="1">
      <c r="A42" s="84" t="s">
        <v>155</v>
      </c>
      <c r="B42" s="84" t="s">
        <v>33</v>
      </c>
      <c r="C42" s="84" t="s">
        <v>173</v>
      </c>
      <c r="D42" s="87">
        <v>1890235.38</v>
      </c>
      <c r="E42" s="87">
        <v>915984.9299999998</v>
      </c>
      <c r="F42" s="90">
        <f t="shared" si="1"/>
        <v>2806220.3099999996</v>
      </c>
      <c r="H42" s="84" t="s">
        <v>155</v>
      </c>
      <c r="I42" s="84" t="s">
        <v>33</v>
      </c>
      <c r="J42" s="84" t="s">
        <v>173</v>
      </c>
      <c r="K42" s="87">
        <v>1083759.56</v>
      </c>
      <c r="L42" s="87">
        <v>440071.21</v>
      </c>
      <c r="M42" s="90">
        <f t="shared" si="3"/>
        <v>1523830.77</v>
      </c>
      <c r="O42" s="84" t="s">
        <v>155</v>
      </c>
      <c r="P42" s="84" t="s">
        <v>33</v>
      </c>
      <c r="Q42" s="84" t="s">
        <v>173</v>
      </c>
      <c r="R42" s="108">
        <f t="shared" si="2"/>
        <v>0.7441464414856003</v>
      </c>
      <c r="S42" s="108">
        <f t="shared" si="2"/>
        <v>1.0814470685323854</v>
      </c>
      <c r="T42" s="109">
        <f t="shared" si="2"/>
        <v>0.8415564019618791</v>
      </c>
    </row>
    <row r="43" spans="1:20" ht="18" customHeight="1">
      <c r="A43" s="84" t="s">
        <v>156</v>
      </c>
      <c r="B43" s="84" t="s">
        <v>6</v>
      </c>
      <c r="C43" s="84" t="s">
        <v>174</v>
      </c>
      <c r="D43" s="87">
        <v>1029900.54</v>
      </c>
      <c r="E43" s="87">
        <v>499077.20000000007</v>
      </c>
      <c r="F43" s="90">
        <f t="shared" si="1"/>
        <v>1528977.7400000002</v>
      </c>
      <c r="H43" s="84" t="s">
        <v>156</v>
      </c>
      <c r="I43" s="84" t="s">
        <v>6</v>
      </c>
      <c r="J43" s="84" t="s">
        <v>174</v>
      </c>
      <c r="K43" s="87">
        <v>582614.2699999999</v>
      </c>
      <c r="L43" s="87">
        <v>236576.24</v>
      </c>
      <c r="M43" s="90">
        <f t="shared" si="3"/>
        <v>819190.5099999999</v>
      </c>
      <c r="O43" s="84" t="s">
        <v>156</v>
      </c>
      <c r="P43" s="84" t="s">
        <v>6</v>
      </c>
      <c r="Q43" s="84" t="s">
        <v>174</v>
      </c>
      <c r="R43" s="108">
        <f t="shared" si="2"/>
        <v>0.7677228194221886</v>
      </c>
      <c r="S43" s="108">
        <f t="shared" si="2"/>
        <v>1.1095829403662858</v>
      </c>
      <c r="T43" s="109">
        <f t="shared" si="2"/>
        <v>0.866449527106949</v>
      </c>
    </row>
    <row r="44" spans="1:20" ht="18" customHeight="1">
      <c r="A44" s="84" t="s">
        <v>157</v>
      </c>
      <c r="B44" s="84" t="s">
        <v>184</v>
      </c>
      <c r="C44" s="84" t="s">
        <v>173</v>
      </c>
      <c r="D44" s="87">
        <v>880700.84</v>
      </c>
      <c r="E44" s="87">
        <v>426776.8300000001</v>
      </c>
      <c r="F44" s="90">
        <f t="shared" si="1"/>
        <v>1307477.67</v>
      </c>
      <c r="H44" s="84" t="s">
        <v>157</v>
      </c>
      <c r="I44" s="84" t="s">
        <v>184</v>
      </c>
      <c r="J44" s="84" t="s">
        <v>173</v>
      </c>
      <c r="K44" s="87">
        <v>499759.60000000003</v>
      </c>
      <c r="L44" s="87">
        <v>202932.29</v>
      </c>
      <c r="M44" s="90">
        <f t="shared" si="3"/>
        <v>702691.89</v>
      </c>
      <c r="O44" s="84" t="s">
        <v>157</v>
      </c>
      <c r="P44" s="84" t="s">
        <v>184</v>
      </c>
      <c r="Q44" s="84" t="s">
        <v>173</v>
      </c>
      <c r="R44" s="108">
        <f t="shared" si="2"/>
        <v>0.7622489693044414</v>
      </c>
      <c r="S44" s="108">
        <f t="shared" si="2"/>
        <v>1.103050381977161</v>
      </c>
      <c r="T44" s="109">
        <f t="shared" si="2"/>
        <v>0.860669930316116</v>
      </c>
    </row>
    <row r="45" spans="1:20" ht="18" customHeight="1">
      <c r="A45" s="84" t="s">
        <v>158</v>
      </c>
      <c r="B45" s="84" t="s">
        <v>183</v>
      </c>
      <c r="C45" s="84" t="s">
        <v>173</v>
      </c>
      <c r="D45" s="87">
        <v>1070371.18</v>
      </c>
      <c r="E45" s="87">
        <v>518688.76999999996</v>
      </c>
      <c r="F45" s="90">
        <f t="shared" si="1"/>
        <v>1589059.95</v>
      </c>
      <c r="H45" s="84" t="s">
        <v>158</v>
      </c>
      <c r="I45" s="84" t="s">
        <v>183</v>
      </c>
      <c r="J45" s="84" t="s">
        <v>173</v>
      </c>
      <c r="K45" s="87">
        <v>611079.06</v>
      </c>
      <c r="L45" s="87">
        <v>248134.66</v>
      </c>
      <c r="M45" s="90">
        <f t="shared" si="3"/>
        <v>859213.7200000001</v>
      </c>
      <c r="O45" s="84" t="s">
        <v>158</v>
      </c>
      <c r="P45" s="84" t="s">
        <v>183</v>
      </c>
      <c r="Q45" s="84" t="s">
        <v>173</v>
      </c>
      <c r="R45" s="108">
        <f t="shared" si="2"/>
        <v>0.7516083434441361</v>
      </c>
      <c r="S45" s="108">
        <f t="shared" si="2"/>
        <v>1.0903519484138169</v>
      </c>
      <c r="T45" s="109">
        <f t="shared" si="2"/>
        <v>0.8494350276436458</v>
      </c>
    </row>
    <row r="46" spans="1:20" ht="18" customHeight="1">
      <c r="A46" s="84" t="s">
        <v>159</v>
      </c>
      <c r="B46" s="84" t="s">
        <v>26</v>
      </c>
      <c r="C46" s="84" t="s">
        <v>173</v>
      </c>
      <c r="D46" s="87">
        <v>1917903.17</v>
      </c>
      <c r="E46" s="87">
        <v>929392.39</v>
      </c>
      <c r="F46" s="90">
        <f t="shared" si="1"/>
        <v>2847295.56</v>
      </c>
      <c r="H46" s="84" t="s">
        <v>159</v>
      </c>
      <c r="I46" s="84" t="s">
        <v>26</v>
      </c>
      <c r="J46" s="84" t="s">
        <v>173</v>
      </c>
      <c r="K46" s="87">
        <v>1095032.8800000001</v>
      </c>
      <c r="L46" s="87">
        <v>444648.85</v>
      </c>
      <c r="M46" s="90">
        <f t="shared" si="3"/>
        <v>1539681.73</v>
      </c>
      <c r="O46" s="84" t="s">
        <v>159</v>
      </c>
      <c r="P46" s="84" t="s">
        <v>26</v>
      </c>
      <c r="Q46" s="84" t="s">
        <v>173</v>
      </c>
      <c r="R46" s="108">
        <f t="shared" si="2"/>
        <v>0.751457152592532</v>
      </c>
      <c r="S46" s="108">
        <f t="shared" si="2"/>
        <v>1.0901715814625406</v>
      </c>
      <c r="T46" s="109">
        <f t="shared" si="2"/>
        <v>0.8492754083663772</v>
      </c>
    </row>
    <row r="47" spans="1:20" ht="18" customHeight="1">
      <c r="A47" s="84" t="s">
        <v>160</v>
      </c>
      <c r="B47" s="84" t="s">
        <v>26</v>
      </c>
      <c r="C47" s="84" t="s">
        <v>173</v>
      </c>
      <c r="D47" s="87">
        <v>1660447.44</v>
      </c>
      <c r="E47" s="87">
        <v>804632.5</v>
      </c>
      <c r="F47" s="90">
        <f t="shared" si="1"/>
        <v>2465079.94</v>
      </c>
      <c r="H47" s="84" t="s">
        <v>160</v>
      </c>
      <c r="I47" s="84" t="s">
        <v>26</v>
      </c>
      <c r="J47" s="84" t="s">
        <v>173</v>
      </c>
      <c r="K47" s="87">
        <v>945257.1299999999</v>
      </c>
      <c r="L47" s="87">
        <v>383830.95</v>
      </c>
      <c r="M47" s="90">
        <f t="shared" si="3"/>
        <v>1329088.0799999998</v>
      </c>
      <c r="O47" s="84" t="s">
        <v>160</v>
      </c>
      <c r="P47" s="84" t="s">
        <v>26</v>
      </c>
      <c r="Q47" s="84" t="s">
        <v>173</v>
      </c>
      <c r="R47" s="108">
        <f t="shared" si="2"/>
        <v>0.7566092730768401</v>
      </c>
      <c r="S47" s="108">
        <f t="shared" si="2"/>
        <v>1.0963200075449882</v>
      </c>
      <c r="T47" s="109">
        <f t="shared" si="2"/>
        <v>0.8547152570956773</v>
      </c>
    </row>
    <row r="48" spans="1:20" ht="18" customHeight="1">
      <c r="A48" s="84" t="s">
        <v>161</v>
      </c>
      <c r="B48" s="84" t="s">
        <v>178</v>
      </c>
      <c r="C48" s="84" t="s">
        <v>173</v>
      </c>
      <c r="D48" s="87">
        <v>1100630.62</v>
      </c>
      <c r="E48" s="87">
        <v>533352.12</v>
      </c>
      <c r="F48" s="90">
        <f t="shared" si="1"/>
        <v>1633982.7400000002</v>
      </c>
      <c r="H48" s="84" t="s">
        <v>161</v>
      </c>
      <c r="I48" s="84" t="s">
        <v>178</v>
      </c>
      <c r="J48" s="84" t="s">
        <v>173</v>
      </c>
      <c r="K48" s="87">
        <v>627491.8500000001</v>
      </c>
      <c r="L48" s="87">
        <v>254799.24</v>
      </c>
      <c r="M48" s="90">
        <f t="shared" si="3"/>
        <v>882291.0900000001</v>
      </c>
      <c r="O48" s="84" t="s">
        <v>161</v>
      </c>
      <c r="P48" s="84" t="s">
        <v>178</v>
      </c>
      <c r="Q48" s="84" t="s">
        <v>173</v>
      </c>
      <c r="R48" s="108">
        <f t="shared" si="2"/>
        <v>0.7540158011614015</v>
      </c>
      <c r="S48" s="108">
        <f t="shared" si="2"/>
        <v>1.0932249248467145</v>
      </c>
      <c r="T48" s="109">
        <f t="shared" si="2"/>
        <v>0.851976925211837</v>
      </c>
    </row>
    <row r="49" spans="1:20" ht="18" customHeight="1">
      <c r="A49" s="84" t="s">
        <v>162</v>
      </c>
      <c r="B49" s="84" t="s">
        <v>178</v>
      </c>
      <c r="C49" s="84" t="s">
        <v>173</v>
      </c>
      <c r="D49" s="87">
        <v>1469986.12</v>
      </c>
      <c r="E49" s="87">
        <v>712337.2800000001</v>
      </c>
      <c r="F49" s="90">
        <f t="shared" si="1"/>
        <v>2182323.4000000004</v>
      </c>
      <c r="H49" s="84" t="s">
        <v>162</v>
      </c>
      <c r="I49" s="84" t="s">
        <v>178</v>
      </c>
      <c r="J49" s="84" t="s">
        <v>173</v>
      </c>
      <c r="K49" s="87">
        <v>838042.87</v>
      </c>
      <c r="L49" s="87">
        <v>340295.5299999999</v>
      </c>
      <c r="M49" s="90">
        <f t="shared" si="3"/>
        <v>1178338.4</v>
      </c>
      <c r="O49" s="84" t="s">
        <v>162</v>
      </c>
      <c r="P49" s="84" t="s">
        <v>178</v>
      </c>
      <c r="Q49" s="84" t="s">
        <v>173</v>
      </c>
      <c r="R49" s="108">
        <f t="shared" si="2"/>
        <v>0.7540703138492189</v>
      </c>
      <c r="S49" s="108">
        <f t="shared" si="2"/>
        <v>1.0932901469496246</v>
      </c>
      <c r="T49" s="109">
        <f t="shared" si="2"/>
        <v>0.8520345259052922</v>
      </c>
    </row>
    <row r="50" spans="1:20" ht="18" customHeight="1">
      <c r="A50" s="84" t="s">
        <v>163</v>
      </c>
      <c r="B50" s="84" t="s">
        <v>178</v>
      </c>
      <c r="C50" s="84" t="s">
        <v>173</v>
      </c>
      <c r="D50" s="87">
        <v>1595981.1500000004</v>
      </c>
      <c r="E50" s="87">
        <v>773392.9099999999</v>
      </c>
      <c r="F50" s="90">
        <f t="shared" si="1"/>
        <v>2369374.0600000005</v>
      </c>
      <c r="H50" s="84" t="s">
        <v>163</v>
      </c>
      <c r="I50" s="84" t="s">
        <v>178</v>
      </c>
      <c r="J50" s="84" t="s">
        <v>173</v>
      </c>
      <c r="K50" s="87">
        <v>913861.1900000001</v>
      </c>
      <c r="L50" s="87">
        <v>371082.30999999994</v>
      </c>
      <c r="M50" s="90">
        <f t="shared" si="3"/>
        <v>1284943.5</v>
      </c>
      <c r="O50" s="84" t="s">
        <v>163</v>
      </c>
      <c r="P50" s="84" t="s">
        <v>178</v>
      </c>
      <c r="Q50" s="84" t="s">
        <v>173</v>
      </c>
      <c r="R50" s="108">
        <f t="shared" si="2"/>
        <v>0.7464152843606371</v>
      </c>
      <c r="S50" s="108">
        <f t="shared" si="2"/>
        <v>1.0841546178797907</v>
      </c>
      <c r="T50" s="109">
        <f t="shared" si="2"/>
        <v>0.843951940299321</v>
      </c>
    </row>
    <row r="51" spans="1:20" ht="18" customHeight="1">
      <c r="A51" s="84" t="s">
        <v>164</v>
      </c>
      <c r="B51" s="84" t="s">
        <v>181</v>
      </c>
      <c r="C51" s="84" t="s">
        <v>173</v>
      </c>
      <c r="D51" s="87">
        <v>1142033.4100000001</v>
      </c>
      <c r="E51" s="87">
        <v>553415.4</v>
      </c>
      <c r="F51" s="90">
        <f t="shared" si="1"/>
        <v>1695448.81</v>
      </c>
      <c r="H51" s="84" t="s">
        <v>164</v>
      </c>
      <c r="I51" s="84" t="s">
        <v>181</v>
      </c>
      <c r="J51" s="84" t="s">
        <v>173</v>
      </c>
      <c r="K51" s="87">
        <v>651508.05</v>
      </c>
      <c r="L51" s="87">
        <v>264551.25000000006</v>
      </c>
      <c r="M51" s="90">
        <f t="shared" si="3"/>
        <v>916059.3</v>
      </c>
      <c r="O51" s="84" t="s">
        <v>164</v>
      </c>
      <c r="P51" s="84" t="s">
        <v>181</v>
      </c>
      <c r="Q51" s="84" t="s">
        <v>173</v>
      </c>
      <c r="R51" s="108">
        <f t="shared" si="2"/>
        <v>0.7529075964602434</v>
      </c>
      <c r="S51" s="108">
        <f t="shared" si="2"/>
        <v>1.0919024196634863</v>
      </c>
      <c r="T51" s="109">
        <f t="shared" si="2"/>
        <v>0.8508068309551575</v>
      </c>
    </row>
    <row r="52" spans="1:20" ht="18" customHeight="1">
      <c r="A52" s="84" t="s">
        <v>165</v>
      </c>
      <c r="B52" s="84" t="s">
        <v>183</v>
      </c>
      <c r="C52" s="84" t="s">
        <v>173</v>
      </c>
      <c r="D52" s="87">
        <v>1569619.79</v>
      </c>
      <c r="E52" s="87">
        <v>760618.5200000001</v>
      </c>
      <c r="F52" s="90">
        <f t="shared" si="1"/>
        <v>2330238.31</v>
      </c>
      <c r="H52" s="84" t="s">
        <v>165</v>
      </c>
      <c r="I52" s="84" t="s">
        <v>183</v>
      </c>
      <c r="J52" s="84" t="s">
        <v>173</v>
      </c>
      <c r="K52" s="87">
        <v>890256.2999999999</v>
      </c>
      <c r="L52" s="87">
        <v>361497.31999999995</v>
      </c>
      <c r="M52" s="90">
        <f t="shared" si="3"/>
        <v>1251753.6199999999</v>
      </c>
      <c r="O52" s="84" t="s">
        <v>165</v>
      </c>
      <c r="P52" s="84" t="s">
        <v>183</v>
      </c>
      <c r="Q52" s="84" t="s">
        <v>173</v>
      </c>
      <c r="R52" s="108">
        <f t="shared" si="2"/>
        <v>0.763110005511896</v>
      </c>
      <c r="S52" s="108">
        <f t="shared" si="2"/>
        <v>1.104077894685361</v>
      </c>
      <c r="T52" s="109">
        <f t="shared" si="2"/>
        <v>0.8615790462023991</v>
      </c>
    </row>
    <row r="53" spans="1:20" ht="18" customHeight="1">
      <c r="A53" s="84" t="s">
        <v>166</v>
      </c>
      <c r="B53" s="84" t="s">
        <v>183</v>
      </c>
      <c r="C53" s="84" t="s">
        <v>173</v>
      </c>
      <c r="D53" s="87">
        <v>2474697.59</v>
      </c>
      <c r="E53" s="87">
        <v>1199208.15</v>
      </c>
      <c r="F53" s="90">
        <f t="shared" si="1"/>
        <v>3673905.7399999998</v>
      </c>
      <c r="H53" s="84" t="s">
        <v>166</v>
      </c>
      <c r="I53" s="84" t="s">
        <v>183</v>
      </c>
      <c r="J53" s="84" t="s">
        <v>173</v>
      </c>
      <c r="K53" s="87">
        <v>1405865.6400000001</v>
      </c>
      <c r="L53" s="87">
        <v>570865.55</v>
      </c>
      <c r="M53" s="90">
        <f t="shared" si="3"/>
        <v>1976731.1900000002</v>
      </c>
      <c r="O53" s="84" t="s">
        <v>166</v>
      </c>
      <c r="P53" s="84" t="s">
        <v>183</v>
      </c>
      <c r="Q53" s="84" t="s">
        <v>173</v>
      </c>
      <c r="R53" s="108">
        <f t="shared" si="2"/>
        <v>0.7602660735061422</v>
      </c>
      <c r="S53" s="108">
        <f t="shared" si="2"/>
        <v>1.1006840402262843</v>
      </c>
      <c r="T53" s="109">
        <f t="shared" si="2"/>
        <v>0.8585762993905102</v>
      </c>
    </row>
    <row r="54" spans="1:20" ht="18" customHeight="1">
      <c r="A54" s="84" t="s">
        <v>167</v>
      </c>
      <c r="B54" s="84" t="s">
        <v>183</v>
      </c>
      <c r="C54" s="84" t="s">
        <v>173</v>
      </c>
      <c r="D54" s="87">
        <v>716537.3099999999</v>
      </c>
      <c r="E54" s="87">
        <v>347225.2</v>
      </c>
      <c r="F54" s="90">
        <f t="shared" si="1"/>
        <v>1063762.51</v>
      </c>
      <c r="H54" s="84" t="s">
        <v>167</v>
      </c>
      <c r="I54" s="84" t="s">
        <v>183</v>
      </c>
      <c r="J54" s="84" t="s">
        <v>173</v>
      </c>
      <c r="K54" s="87">
        <v>406741.79</v>
      </c>
      <c r="L54" s="87">
        <v>165161.50000000003</v>
      </c>
      <c r="M54" s="90">
        <f t="shared" si="3"/>
        <v>571903.29</v>
      </c>
      <c r="O54" s="84" t="s">
        <v>167</v>
      </c>
      <c r="P54" s="84" t="s">
        <v>183</v>
      </c>
      <c r="Q54" s="84" t="s">
        <v>173</v>
      </c>
      <c r="R54" s="108">
        <f t="shared" si="2"/>
        <v>0.7616515627764731</v>
      </c>
      <c r="S54" s="108">
        <f t="shared" si="2"/>
        <v>1.1023374091419607</v>
      </c>
      <c r="T54" s="109">
        <f t="shared" si="2"/>
        <v>0.8600391510249923</v>
      </c>
    </row>
    <row r="55" spans="1:20" ht="18" customHeight="1">
      <c r="A55" s="84" t="s">
        <v>168</v>
      </c>
      <c r="B55" s="84" t="s">
        <v>183</v>
      </c>
      <c r="C55" s="84" t="s">
        <v>174</v>
      </c>
      <c r="D55" s="87">
        <v>1578905.9100000001</v>
      </c>
      <c r="E55" s="87">
        <v>765118.4700000001</v>
      </c>
      <c r="F55" s="90">
        <f t="shared" si="1"/>
        <v>2344024.3800000004</v>
      </c>
      <c r="H55" s="84" t="s">
        <v>168</v>
      </c>
      <c r="I55" s="84" t="s">
        <v>183</v>
      </c>
      <c r="J55" s="84" t="s">
        <v>174</v>
      </c>
      <c r="K55" s="87">
        <v>898051.4000000001</v>
      </c>
      <c r="L55" s="87">
        <v>364662.58999999997</v>
      </c>
      <c r="M55" s="90">
        <f t="shared" si="3"/>
        <v>1262713.9900000002</v>
      </c>
      <c r="O55" s="84" t="s">
        <v>168</v>
      </c>
      <c r="P55" s="84" t="s">
        <v>183</v>
      </c>
      <c r="Q55" s="84" t="s">
        <v>174</v>
      </c>
      <c r="R55" s="108">
        <f t="shared" si="2"/>
        <v>0.7581464824841873</v>
      </c>
      <c r="S55" s="108">
        <f t="shared" si="2"/>
        <v>1.0981545433547217</v>
      </c>
      <c r="T55" s="109">
        <f t="shared" si="2"/>
        <v>0.8563383304242951</v>
      </c>
    </row>
    <row r="56" spans="1:20" ht="18" customHeight="1">
      <c r="A56" s="84" t="s">
        <v>169</v>
      </c>
      <c r="B56" s="84" t="s">
        <v>185</v>
      </c>
      <c r="C56" s="84" t="s">
        <v>173</v>
      </c>
      <c r="D56" s="87">
        <v>967609.25</v>
      </c>
      <c r="E56" s="87">
        <v>468891.5899999999</v>
      </c>
      <c r="F56" s="90">
        <f t="shared" si="1"/>
        <v>1436500.8399999999</v>
      </c>
      <c r="H56" s="84" t="s">
        <v>169</v>
      </c>
      <c r="I56" s="84" t="s">
        <v>185</v>
      </c>
      <c r="J56" s="84" t="s">
        <v>173</v>
      </c>
      <c r="K56" s="87">
        <v>551992.99</v>
      </c>
      <c r="L56" s="87">
        <v>224142.19</v>
      </c>
      <c r="M56" s="90">
        <f t="shared" si="3"/>
        <v>776135.1799999999</v>
      </c>
      <c r="O56" s="84" t="s">
        <v>169</v>
      </c>
      <c r="P56" s="84" t="s">
        <v>185</v>
      </c>
      <c r="Q56" s="84" t="s">
        <v>173</v>
      </c>
      <c r="R56" s="108">
        <f t="shared" si="2"/>
        <v>0.7529375690078963</v>
      </c>
      <c r="S56" s="108">
        <f t="shared" si="2"/>
        <v>1.0919381130344088</v>
      </c>
      <c r="T56" s="109">
        <f t="shared" si="2"/>
        <v>0.8508384583211392</v>
      </c>
    </row>
    <row r="57" spans="1:20" ht="18" customHeight="1">
      <c r="A57" s="86" t="s">
        <v>170</v>
      </c>
      <c r="B57" s="86"/>
      <c r="C57" s="86"/>
      <c r="D57" s="88">
        <f>SUM(D4:D56)</f>
        <v>70617071.52</v>
      </c>
      <c r="E57" s="88">
        <f>SUM(E4:E56)</f>
        <v>34220168.04000001</v>
      </c>
      <c r="F57" s="91">
        <f>SUM(F4:F56)</f>
        <v>104837239.56</v>
      </c>
      <c r="H57" s="86" t="s">
        <v>170</v>
      </c>
      <c r="I57" s="86"/>
      <c r="J57" s="86"/>
      <c r="K57" s="88">
        <f>SUM(K4:K56)</f>
        <v>39933805.52999999</v>
      </c>
      <c r="L57" s="88">
        <f>SUM(L4:L56)</f>
        <v>16215513.970000003</v>
      </c>
      <c r="M57" s="91">
        <f>SUM(M4:M56)</f>
        <v>56149319.49999999</v>
      </c>
      <c r="O57" s="86" t="s">
        <v>170</v>
      </c>
      <c r="P57" s="86"/>
      <c r="Q57" s="86"/>
      <c r="R57" s="110">
        <f>+D57/K57-1</f>
        <v>0.7683531680182452</v>
      </c>
      <c r="S57" s="110">
        <f>+E57/L57-1</f>
        <v>1.1103350842477182</v>
      </c>
      <c r="T57" s="111">
        <f>+F57/M57-1</f>
        <v>0.8671150513231067</v>
      </c>
    </row>
    <row r="59" spans="1:20" ht="30" customHeight="1">
      <c r="A59" s="125" t="s">
        <v>175</v>
      </c>
      <c r="B59" s="125"/>
      <c r="C59" s="125"/>
      <c r="D59" s="125"/>
      <c r="E59" s="125"/>
      <c r="F59" s="125"/>
      <c r="H59" s="125" t="s">
        <v>175</v>
      </c>
      <c r="I59" s="125"/>
      <c r="J59" s="125"/>
      <c r="K59" s="125"/>
      <c r="L59" s="125"/>
      <c r="M59" s="125"/>
      <c r="O59" s="125" t="s">
        <v>175</v>
      </c>
      <c r="P59" s="125"/>
      <c r="Q59" s="125"/>
      <c r="R59" s="125"/>
      <c r="S59" s="125"/>
      <c r="T59" s="125"/>
    </row>
  </sheetData>
  <sheetProtection/>
  <mergeCells count="3">
    <mergeCell ref="A59:F59"/>
    <mergeCell ref="H59:M59"/>
    <mergeCell ref="O59:T5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7999799847602844"/>
    <pageSetUpPr fitToPage="1"/>
  </sheetPr>
  <dimension ref="A1:T59"/>
  <sheetViews>
    <sheetView showGridLines="0" zoomScale="80" zoomScaleNormal="8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2" sqref="B2"/>
    </sheetView>
  </sheetViews>
  <sheetFormatPr defaultColWidth="11.421875" defaultRowHeight="12.75"/>
  <cols>
    <col min="1" max="1" width="29.7109375" style="0" customWidth="1"/>
    <col min="2" max="2" width="17.421875" style="0" customWidth="1"/>
    <col min="3" max="3" width="19.57421875" style="0" customWidth="1"/>
    <col min="4" max="6" width="23.28125" style="0" customWidth="1"/>
    <col min="7" max="7" width="9.28125" style="0" customWidth="1"/>
    <col min="8" max="8" width="29.7109375" style="0" customWidth="1"/>
    <col min="9" max="9" width="17.421875" style="0" customWidth="1"/>
    <col min="10" max="10" width="19.57421875" style="0" customWidth="1"/>
    <col min="11" max="13" width="23.28125" style="0" customWidth="1"/>
    <col min="14" max="14" width="9.28125" style="0" customWidth="1"/>
    <col min="15" max="15" width="29.7109375" style="0" customWidth="1"/>
    <col min="16" max="16" width="17.421875" style="0" customWidth="1"/>
    <col min="17" max="17" width="19.57421875" style="0" customWidth="1"/>
    <col min="18" max="20" width="23.28125" style="0" customWidth="1"/>
  </cols>
  <sheetData>
    <row r="1" spans="1:20" ht="16.5">
      <c r="A1" s="79" t="s">
        <v>171</v>
      </c>
      <c r="B1" s="79"/>
      <c r="C1" s="79"/>
      <c r="D1" s="80"/>
      <c r="E1" s="80"/>
      <c r="F1" s="80"/>
      <c r="H1" s="79" t="s">
        <v>171</v>
      </c>
      <c r="I1" s="79"/>
      <c r="J1" s="79"/>
      <c r="K1" s="80"/>
      <c r="L1" s="80"/>
      <c r="M1" s="80"/>
      <c r="O1" s="79" t="s">
        <v>171</v>
      </c>
      <c r="P1" s="79"/>
      <c r="Q1" s="79"/>
      <c r="R1" s="80"/>
      <c r="S1" s="80"/>
      <c r="T1" s="80"/>
    </row>
    <row r="2" spans="1:20" ht="16.5">
      <c r="A2" s="12" t="s">
        <v>90</v>
      </c>
      <c r="B2" s="12" t="s">
        <v>202</v>
      </c>
      <c r="E2" s="81"/>
      <c r="F2" s="81"/>
      <c r="H2" s="12" t="s">
        <v>90</v>
      </c>
      <c r="I2" s="12" t="s">
        <v>203</v>
      </c>
      <c r="L2" s="81"/>
      <c r="M2" s="81"/>
      <c r="O2" s="12" t="s">
        <v>90</v>
      </c>
      <c r="P2" s="12" t="s">
        <v>204</v>
      </c>
      <c r="S2" s="81"/>
      <c r="T2" s="81"/>
    </row>
    <row r="3" spans="1:20" ht="48" customHeight="1">
      <c r="A3" s="82" t="s">
        <v>172</v>
      </c>
      <c r="B3" s="82" t="s">
        <v>177</v>
      </c>
      <c r="C3" s="82" t="s">
        <v>87</v>
      </c>
      <c r="D3" s="82" t="s">
        <v>114</v>
      </c>
      <c r="E3" s="82" t="s">
        <v>115</v>
      </c>
      <c r="F3" s="89" t="s">
        <v>116</v>
      </c>
      <c r="H3" s="82" t="s">
        <v>172</v>
      </c>
      <c r="I3" s="82" t="s">
        <v>177</v>
      </c>
      <c r="J3" s="82" t="s">
        <v>87</v>
      </c>
      <c r="K3" s="82" t="s">
        <v>114</v>
      </c>
      <c r="L3" s="82" t="s">
        <v>115</v>
      </c>
      <c r="M3" s="89" t="s">
        <v>116</v>
      </c>
      <c r="O3" s="82" t="s">
        <v>172</v>
      </c>
      <c r="P3" s="82" t="s">
        <v>177</v>
      </c>
      <c r="Q3" s="82" t="s">
        <v>87</v>
      </c>
      <c r="R3" s="82" t="s">
        <v>114</v>
      </c>
      <c r="S3" s="82" t="s">
        <v>115</v>
      </c>
      <c r="T3" s="89" t="s">
        <v>116</v>
      </c>
    </row>
    <row r="4" spans="1:20" ht="18" customHeight="1">
      <c r="A4" s="83" t="s">
        <v>117</v>
      </c>
      <c r="B4" s="83" t="s">
        <v>13</v>
      </c>
      <c r="C4" s="83" t="s">
        <v>173</v>
      </c>
      <c r="D4" s="87">
        <v>16443838.829999998</v>
      </c>
      <c r="E4" s="87">
        <v>7903025.630000003</v>
      </c>
      <c r="F4" s="90">
        <f>+D4+E4</f>
        <v>24346864.46</v>
      </c>
      <c r="H4" s="83" t="s">
        <v>117</v>
      </c>
      <c r="I4" s="83" t="s">
        <v>13</v>
      </c>
      <c r="J4" s="83" t="s">
        <v>173</v>
      </c>
      <c r="K4" s="87">
        <v>8552260.17</v>
      </c>
      <c r="L4" s="87">
        <v>3841163.3899999997</v>
      </c>
      <c r="M4" s="90">
        <f aca="true" t="shared" si="0" ref="M4:M10">+K4+L4</f>
        <v>12393423.559999999</v>
      </c>
      <c r="O4" s="83" t="s">
        <v>117</v>
      </c>
      <c r="P4" s="83" t="s">
        <v>13</v>
      </c>
      <c r="Q4" s="83" t="s">
        <v>173</v>
      </c>
      <c r="R4" s="108">
        <f>+D4/K4-1</f>
        <v>0.9227477302061542</v>
      </c>
      <c r="S4" s="108">
        <f aca="true" t="shared" si="1" ref="S4:S57">+E4/L4-1</f>
        <v>1.05745625155508</v>
      </c>
      <c r="T4" s="109">
        <f aca="true" t="shared" si="2" ref="T4:T57">+F4/M4-1</f>
        <v>0.9644986990180786</v>
      </c>
    </row>
    <row r="5" spans="1:20" ht="18" customHeight="1">
      <c r="A5" s="83" t="s">
        <v>118</v>
      </c>
      <c r="B5" s="83" t="s">
        <v>13</v>
      </c>
      <c r="C5" s="83" t="s">
        <v>173</v>
      </c>
      <c r="D5" s="87">
        <v>9668344.540000001</v>
      </c>
      <c r="E5" s="87">
        <v>4646674.919999999</v>
      </c>
      <c r="F5" s="90">
        <f aca="true" t="shared" si="3" ref="F5:F56">+D5+E5</f>
        <v>14315019.46</v>
      </c>
      <c r="H5" s="83" t="s">
        <v>118</v>
      </c>
      <c r="I5" s="83" t="s">
        <v>13</v>
      </c>
      <c r="J5" s="83" t="s">
        <v>173</v>
      </c>
      <c r="K5" s="87">
        <v>4999826.670000001</v>
      </c>
      <c r="L5" s="87">
        <v>2245630.6900000004</v>
      </c>
      <c r="M5" s="90">
        <f t="shared" si="0"/>
        <v>7245457.360000001</v>
      </c>
      <c r="O5" s="83" t="s">
        <v>118</v>
      </c>
      <c r="P5" s="83" t="s">
        <v>13</v>
      </c>
      <c r="Q5" s="83" t="s">
        <v>173</v>
      </c>
      <c r="R5" s="108">
        <f aca="true" t="shared" si="4" ref="R5:R57">+D5/K5-1</f>
        <v>0.9337359428901961</v>
      </c>
      <c r="S5" s="108">
        <f t="shared" si="1"/>
        <v>1.0692070787472172</v>
      </c>
      <c r="T5" s="109">
        <f t="shared" si="2"/>
        <v>0.9757233737967921</v>
      </c>
    </row>
    <row r="6" spans="1:20" ht="18" customHeight="1">
      <c r="A6" s="84" t="s">
        <v>119</v>
      </c>
      <c r="B6" s="84" t="s">
        <v>9</v>
      </c>
      <c r="C6" s="84" t="s">
        <v>174</v>
      </c>
      <c r="D6" s="87">
        <v>14587866.650000002</v>
      </c>
      <c r="E6" s="87">
        <v>7011032.139999999</v>
      </c>
      <c r="F6" s="90">
        <f t="shared" si="3"/>
        <v>21598898.79</v>
      </c>
      <c r="H6" s="84" t="s">
        <v>119</v>
      </c>
      <c r="I6" s="84" t="s">
        <v>9</v>
      </c>
      <c r="J6" s="84" t="s">
        <v>174</v>
      </c>
      <c r="K6" s="87">
        <v>7532343.66</v>
      </c>
      <c r="L6" s="87">
        <v>3383088.21</v>
      </c>
      <c r="M6" s="90">
        <f t="shared" si="0"/>
        <v>10915431.870000001</v>
      </c>
      <c r="O6" s="84" t="s">
        <v>119</v>
      </c>
      <c r="P6" s="84" t="s">
        <v>9</v>
      </c>
      <c r="Q6" s="84" t="s">
        <v>174</v>
      </c>
      <c r="R6" s="108">
        <f t="shared" si="4"/>
        <v>0.9366969045063462</v>
      </c>
      <c r="S6" s="108">
        <f t="shared" si="1"/>
        <v>1.0723763924559329</v>
      </c>
      <c r="T6" s="109">
        <f t="shared" si="2"/>
        <v>0.9787488985536581</v>
      </c>
    </row>
    <row r="7" spans="1:20" ht="18" customHeight="1">
      <c r="A7" s="84" t="s">
        <v>120</v>
      </c>
      <c r="B7" s="84" t="s">
        <v>182</v>
      </c>
      <c r="C7" s="84" t="s">
        <v>173</v>
      </c>
      <c r="D7" s="87">
        <v>9306936.379999993</v>
      </c>
      <c r="E7" s="87">
        <v>4472979.589999999</v>
      </c>
      <c r="F7" s="90">
        <f t="shared" si="3"/>
        <v>13779915.969999991</v>
      </c>
      <c r="H7" s="84" t="s">
        <v>120</v>
      </c>
      <c r="I7" s="84" t="s">
        <v>182</v>
      </c>
      <c r="J7" s="84" t="s">
        <v>173</v>
      </c>
      <c r="K7" s="87">
        <v>4831699.33</v>
      </c>
      <c r="L7" s="87">
        <v>2170117.1999999997</v>
      </c>
      <c r="M7" s="90">
        <f t="shared" si="0"/>
        <v>7001816.529999999</v>
      </c>
      <c r="O7" s="84" t="s">
        <v>120</v>
      </c>
      <c r="P7" s="84" t="s">
        <v>182</v>
      </c>
      <c r="Q7" s="84" t="s">
        <v>173</v>
      </c>
      <c r="R7" s="108">
        <f t="shared" si="4"/>
        <v>0.9262242421032423</v>
      </c>
      <c r="S7" s="108">
        <f t="shared" si="1"/>
        <v>1.061169594895612</v>
      </c>
      <c r="T7" s="109">
        <f t="shared" si="2"/>
        <v>0.9680487072116974</v>
      </c>
    </row>
    <row r="8" spans="1:20" ht="18" customHeight="1">
      <c r="A8" s="84" t="s">
        <v>121</v>
      </c>
      <c r="B8" s="84" t="s">
        <v>183</v>
      </c>
      <c r="C8" s="84" t="s">
        <v>173</v>
      </c>
      <c r="D8" s="87">
        <v>13384119.269999994</v>
      </c>
      <c r="E8" s="87">
        <v>6432502.639999999</v>
      </c>
      <c r="F8" s="90">
        <f t="shared" si="3"/>
        <v>19816621.909999993</v>
      </c>
      <c r="H8" s="84" t="s">
        <v>121</v>
      </c>
      <c r="I8" s="84" t="s">
        <v>183</v>
      </c>
      <c r="J8" s="84" t="s">
        <v>173</v>
      </c>
      <c r="K8" s="87">
        <v>6876480.73</v>
      </c>
      <c r="L8" s="87">
        <v>3088513.3599999994</v>
      </c>
      <c r="M8" s="90">
        <f t="shared" si="0"/>
        <v>9964994.09</v>
      </c>
      <c r="O8" s="84" t="s">
        <v>121</v>
      </c>
      <c r="P8" s="84" t="s">
        <v>183</v>
      </c>
      <c r="Q8" s="84" t="s">
        <v>173</v>
      </c>
      <c r="R8" s="108">
        <f t="shared" si="4"/>
        <v>0.9463617794505175</v>
      </c>
      <c r="S8" s="108">
        <f t="shared" si="1"/>
        <v>1.082718088031842</v>
      </c>
      <c r="T8" s="109">
        <f t="shared" si="2"/>
        <v>0.9886235486969559</v>
      </c>
    </row>
    <row r="9" spans="1:20" ht="18" customHeight="1">
      <c r="A9" s="84" t="s">
        <v>122</v>
      </c>
      <c r="B9" s="84" t="s">
        <v>9</v>
      </c>
      <c r="C9" s="84" t="s">
        <v>173</v>
      </c>
      <c r="D9" s="87">
        <v>12061509.480000008</v>
      </c>
      <c r="E9" s="87">
        <v>5796847.000000003</v>
      </c>
      <c r="F9" s="90">
        <f t="shared" si="3"/>
        <v>17858356.48000001</v>
      </c>
      <c r="H9" s="84" t="s">
        <v>122</v>
      </c>
      <c r="I9" s="84" t="s">
        <v>9</v>
      </c>
      <c r="J9" s="84" t="s">
        <v>173</v>
      </c>
      <c r="K9" s="87">
        <v>6192590.79</v>
      </c>
      <c r="L9" s="87">
        <v>2781350.55</v>
      </c>
      <c r="M9" s="90">
        <f t="shared" si="0"/>
        <v>8973941.34</v>
      </c>
      <c r="O9" s="84" t="s">
        <v>122</v>
      </c>
      <c r="P9" s="84" t="s">
        <v>9</v>
      </c>
      <c r="Q9" s="84" t="s">
        <v>173</v>
      </c>
      <c r="R9" s="108">
        <f t="shared" si="4"/>
        <v>0.9477323609816639</v>
      </c>
      <c r="S9" s="108">
        <f t="shared" si="1"/>
        <v>1.0841842463906621</v>
      </c>
      <c r="T9" s="109">
        <f t="shared" si="2"/>
        <v>0.990023759170239</v>
      </c>
    </row>
    <row r="10" spans="1:20" ht="18" customHeight="1">
      <c r="A10" s="84" t="s">
        <v>123</v>
      </c>
      <c r="B10" s="84" t="s">
        <v>26</v>
      </c>
      <c r="C10" s="84" t="s">
        <v>174</v>
      </c>
      <c r="D10" s="87">
        <v>13063058.52</v>
      </c>
      <c r="E10" s="87">
        <v>6278198.530000006</v>
      </c>
      <c r="F10" s="90">
        <f>+D10+E10</f>
        <v>19341257.050000004</v>
      </c>
      <c r="H10" s="84" t="s">
        <v>123</v>
      </c>
      <c r="I10" s="84" t="s">
        <v>26</v>
      </c>
      <c r="J10" s="84" t="s">
        <v>174</v>
      </c>
      <c r="K10" s="87">
        <v>6204780.380000001</v>
      </c>
      <c r="L10" s="87">
        <v>2786824.7899999996</v>
      </c>
      <c r="M10" s="90">
        <f t="shared" si="0"/>
        <v>8991605.17</v>
      </c>
      <c r="O10" s="84" t="s">
        <v>123</v>
      </c>
      <c r="P10" s="84" t="s">
        <v>26</v>
      </c>
      <c r="Q10" s="84" t="s">
        <v>174</v>
      </c>
      <c r="R10" s="108">
        <f t="shared" si="4"/>
        <v>1.1053216584597307</v>
      </c>
      <c r="S10" s="108">
        <f t="shared" si="1"/>
        <v>1.2528142251813423</v>
      </c>
      <c r="T10" s="109">
        <f t="shared" si="2"/>
        <v>1.1510349580885797</v>
      </c>
    </row>
    <row r="11" spans="1:20" ht="18" customHeight="1">
      <c r="A11" s="84" t="s">
        <v>124</v>
      </c>
      <c r="B11" s="84" t="s">
        <v>184</v>
      </c>
      <c r="C11" s="84" t="s">
        <v>174</v>
      </c>
      <c r="D11" s="87">
        <v>13628183.75</v>
      </c>
      <c r="E11" s="87">
        <v>6549801.740000002</v>
      </c>
      <c r="F11" s="90">
        <f t="shared" si="3"/>
        <v>20177985.490000002</v>
      </c>
      <c r="H11" s="84" t="s">
        <v>124</v>
      </c>
      <c r="I11" s="84" t="s">
        <v>184</v>
      </c>
      <c r="J11" s="84" t="s">
        <v>174</v>
      </c>
      <c r="K11" s="87">
        <v>7008004.53</v>
      </c>
      <c r="L11" s="87">
        <v>3147585.9299999997</v>
      </c>
      <c r="M11" s="90">
        <f aca="true" t="shared" si="5" ref="M11:M56">+K11+L11</f>
        <v>10155590.46</v>
      </c>
      <c r="O11" s="84" t="s">
        <v>124</v>
      </c>
      <c r="P11" s="84" t="s">
        <v>184</v>
      </c>
      <c r="Q11" s="84" t="s">
        <v>174</v>
      </c>
      <c r="R11" s="108">
        <f t="shared" si="4"/>
        <v>0.9446596661945936</v>
      </c>
      <c r="S11" s="108">
        <f t="shared" si="1"/>
        <v>1.080896879596867</v>
      </c>
      <c r="T11" s="109">
        <f t="shared" si="2"/>
        <v>0.9868845213358477</v>
      </c>
    </row>
    <row r="12" spans="1:20" ht="18" customHeight="1">
      <c r="A12" s="84" t="s">
        <v>125</v>
      </c>
      <c r="B12" s="84" t="s">
        <v>17</v>
      </c>
      <c r="C12" s="84" t="s">
        <v>173</v>
      </c>
      <c r="D12" s="87">
        <v>12185060.479999999</v>
      </c>
      <c r="E12" s="87">
        <v>5856226.470000002</v>
      </c>
      <c r="F12" s="90">
        <f t="shared" si="3"/>
        <v>18041286.95</v>
      </c>
      <c r="H12" s="84" t="s">
        <v>125</v>
      </c>
      <c r="I12" s="84" t="s">
        <v>17</v>
      </c>
      <c r="J12" s="84" t="s">
        <v>173</v>
      </c>
      <c r="K12" s="87">
        <v>6289908.090000001</v>
      </c>
      <c r="L12" s="87">
        <v>2825058.9600000004</v>
      </c>
      <c r="M12" s="90">
        <f t="shared" si="5"/>
        <v>9114967.05</v>
      </c>
      <c r="O12" s="84" t="s">
        <v>125</v>
      </c>
      <c r="P12" s="84" t="s">
        <v>17</v>
      </c>
      <c r="Q12" s="84" t="s">
        <v>173</v>
      </c>
      <c r="R12" s="108">
        <f t="shared" si="4"/>
        <v>0.9372398301610154</v>
      </c>
      <c r="S12" s="108">
        <f t="shared" si="1"/>
        <v>1.07295725608502</v>
      </c>
      <c r="T12" s="109">
        <f t="shared" si="2"/>
        <v>0.9793035839882711</v>
      </c>
    </row>
    <row r="13" spans="1:20" ht="18" customHeight="1">
      <c r="A13" s="84" t="s">
        <v>126</v>
      </c>
      <c r="B13" s="84" t="s">
        <v>183</v>
      </c>
      <c r="C13" s="84" t="s">
        <v>174</v>
      </c>
      <c r="D13" s="87">
        <v>9549019.709999993</v>
      </c>
      <c r="E13" s="87">
        <v>4589326.580000002</v>
      </c>
      <c r="F13" s="90">
        <f t="shared" si="3"/>
        <v>14138346.289999995</v>
      </c>
      <c r="H13" s="84" t="s">
        <v>126</v>
      </c>
      <c r="I13" s="84" t="s">
        <v>183</v>
      </c>
      <c r="J13" s="84" t="s">
        <v>174</v>
      </c>
      <c r="K13" s="87">
        <v>4890724.16</v>
      </c>
      <c r="L13" s="87">
        <v>2196627.88</v>
      </c>
      <c r="M13" s="90">
        <f t="shared" si="5"/>
        <v>7087352.04</v>
      </c>
      <c r="O13" s="84" t="s">
        <v>126</v>
      </c>
      <c r="P13" s="84" t="s">
        <v>183</v>
      </c>
      <c r="Q13" s="84" t="s">
        <v>174</v>
      </c>
      <c r="R13" s="108">
        <f t="shared" si="4"/>
        <v>0.9524756247958162</v>
      </c>
      <c r="S13" s="108">
        <f t="shared" si="1"/>
        <v>1.0892599159763021</v>
      </c>
      <c r="T13" s="109">
        <f t="shared" si="2"/>
        <v>0.9948700459925222</v>
      </c>
    </row>
    <row r="14" spans="1:20" ht="18" customHeight="1">
      <c r="A14" s="84" t="s">
        <v>127</v>
      </c>
      <c r="B14" s="84" t="s">
        <v>9</v>
      </c>
      <c r="C14" s="84" t="s">
        <v>173</v>
      </c>
      <c r="D14" s="87">
        <v>11605473.629999995</v>
      </c>
      <c r="E14" s="87">
        <v>5577672.89</v>
      </c>
      <c r="F14" s="90">
        <f t="shared" si="3"/>
        <v>17183146.519999996</v>
      </c>
      <c r="H14" s="84" t="s">
        <v>127</v>
      </c>
      <c r="I14" s="84" t="s">
        <v>9</v>
      </c>
      <c r="J14" s="84" t="s">
        <v>173</v>
      </c>
      <c r="K14" s="87">
        <v>5640156.880000001</v>
      </c>
      <c r="L14" s="87">
        <v>2533229.3200000003</v>
      </c>
      <c r="M14" s="90">
        <f t="shared" si="5"/>
        <v>8173386.200000001</v>
      </c>
      <c r="O14" s="84" t="s">
        <v>127</v>
      </c>
      <c r="P14" s="84" t="s">
        <v>9</v>
      </c>
      <c r="Q14" s="84" t="s">
        <v>173</v>
      </c>
      <c r="R14" s="108">
        <f t="shared" si="4"/>
        <v>1.0576508556265538</v>
      </c>
      <c r="S14" s="108">
        <f t="shared" si="1"/>
        <v>1.2018033843063205</v>
      </c>
      <c r="T14" s="109">
        <f t="shared" si="2"/>
        <v>1.102328961281677</v>
      </c>
    </row>
    <row r="15" spans="1:20" ht="18" customHeight="1">
      <c r="A15" s="84" t="s">
        <v>128</v>
      </c>
      <c r="B15" s="84" t="s">
        <v>178</v>
      </c>
      <c r="C15" s="84" t="s">
        <v>174</v>
      </c>
      <c r="D15" s="87">
        <v>11615378.760000002</v>
      </c>
      <c r="E15" s="87">
        <v>5582433.41</v>
      </c>
      <c r="F15" s="90">
        <f t="shared" si="3"/>
        <v>17197812.17</v>
      </c>
      <c r="H15" s="84" t="s">
        <v>128</v>
      </c>
      <c r="I15" s="84" t="s">
        <v>178</v>
      </c>
      <c r="J15" s="84" t="s">
        <v>174</v>
      </c>
      <c r="K15" s="87">
        <v>5837020.219999999</v>
      </c>
      <c r="L15" s="87">
        <v>2621649.15</v>
      </c>
      <c r="M15" s="90">
        <f t="shared" si="5"/>
        <v>8458669.37</v>
      </c>
      <c r="O15" s="84" t="s">
        <v>128</v>
      </c>
      <c r="P15" s="84" t="s">
        <v>178</v>
      </c>
      <c r="Q15" s="84" t="s">
        <v>174</v>
      </c>
      <c r="R15" s="108">
        <f t="shared" si="4"/>
        <v>0.9899500639386176</v>
      </c>
      <c r="S15" s="108">
        <f t="shared" si="1"/>
        <v>1.1293594568136625</v>
      </c>
      <c r="T15" s="109">
        <f t="shared" si="2"/>
        <v>1.0331581029747712</v>
      </c>
    </row>
    <row r="16" spans="1:20" ht="18" customHeight="1">
      <c r="A16" s="85" t="s">
        <v>129</v>
      </c>
      <c r="B16" s="85" t="s">
        <v>185</v>
      </c>
      <c r="C16" s="85" t="s">
        <v>173</v>
      </c>
      <c r="D16" s="87">
        <v>9910824.079999996</v>
      </c>
      <c r="E16" s="87">
        <v>4763212.300000002</v>
      </c>
      <c r="F16" s="90">
        <f t="shared" si="3"/>
        <v>14674036.379999999</v>
      </c>
      <c r="H16" s="85" t="s">
        <v>129</v>
      </c>
      <c r="I16" s="85" t="s">
        <v>185</v>
      </c>
      <c r="J16" s="85" t="s">
        <v>173</v>
      </c>
      <c r="K16" s="87">
        <v>5076749.3</v>
      </c>
      <c r="L16" s="87">
        <v>2280180.1199999996</v>
      </c>
      <c r="M16" s="90">
        <f t="shared" si="5"/>
        <v>7356929.42</v>
      </c>
      <c r="O16" s="85" t="s">
        <v>129</v>
      </c>
      <c r="P16" s="85" t="s">
        <v>185</v>
      </c>
      <c r="Q16" s="85" t="s">
        <v>173</v>
      </c>
      <c r="R16" s="108">
        <f t="shared" si="4"/>
        <v>0.9521988371574694</v>
      </c>
      <c r="S16" s="108">
        <f t="shared" si="1"/>
        <v>1.0889631736636676</v>
      </c>
      <c r="T16" s="109">
        <f t="shared" si="2"/>
        <v>0.9945870814131039</v>
      </c>
    </row>
    <row r="17" spans="1:20" ht="18" customHeight="1">
      <c r="A17" s="84" t="s">
        <v>130</v>
      </c>
      <c r="B17" s="84" t="s">
        <v>180</v>
      </c>
      <c r="C17" s="84" t="s">
        <v>173</v>
      </c>
      <c r="D17" s="87">
        <v>11661801.23</v>
      </c>
      <c r="E17" s="87">
        <v>5604744.3800000055</v>
      </c>
      <c r="F17" s="90">
        <f t="shared" si="3"/>
        <v>17266545.610000007</v>
      </c>
      <c r="H17" s="84" t="s">
        <v>130</v>
      </c>
      <c r="I17" s="84" t="s">
        <v>180</v>
      </c>
      <c r="J17" s="84" t="s">
        <v>173</v>
      </c>
      <c r="K17" s="87">
        <v>5957299.39</v>
      </c>
      <c r="L17" s="87">
        <v>2675671.4</v>
      </c>
      <c r="M17" s="90">
        <f t="shared" si="5"/>
        <v>8632970.79</v>
      </c>
      <c r="O17" s="84" t="s">
        <v>130</v>
      </c>
      <c r="P17" s="84" t="s">
        <v>180</v>
      </c>
      <c r="Q17" s="84" t="s">
        <v>173</v>
      </c>
      <c r="R17" s="108">
        <f t="shared" si="4"/>
        <v>0.9575650754728984</v>
      </c>
      <c r="S17" s="108">
        <f t="shared" si="1"/>
        <v>1.094705792348046</v>
      </c>
      <c r="T17" s="109">
        <f t="shared" si="2"/>
        <v>1.0000699678030545</v>
      </c>
    </row>
    <row r="18" spans="1:20" ht="18" customHeight="1">
      <c r="A18" s="84" t="s">
        <v>131</v>
      </c>
      <c r="B18" s="84" t="s">
        <v>10</v>
      </c>
      <c r="C18" s="84" t="s">
        <v>173</v>
      </c>
      <c r="D18" s="87">
        <v>10533531.639999997</v>
      </c>
      <c r="E18" s="87">
        <v>5062489.999999996</v>
      </c>
      <c r="F18" s="90">
        <f t="shared" si="3"/>
        <v>15596021.639999993</v>
      </c>
      <c r="H18" s="84" t="s">
        <v>131</v>
      </c>
      <c r="I18" s="84" t="s">
        <v>10</v>
      </c>
      <c r="J18" s="84" t="s">
        <v>173</v>
      </c>
      <c r="K18" s="87">
        <v>5351514.32</v>
      </c>
      <c r="L18" s="87">
        <v>2403587.79</v>
      </c>
      <c r="M18" s="90">
        <f t="shared" si="5"/>
        <v>7755102.11</v>
      </c>
      <c r="O18" s="84" t="s">
        <v>131</v>
      </c>
      <c r="P18" s="84" t="s">
        <v>10</v>
      </c>
      <c r="Q18" s="84" t="s">
        <v>173</v>
      </c>
      <c r="R18" s="108">
        <f t="shared" si="4"/>
        <v>0.9683272827344309</v>
      </c>
      <c r="S18" s="108">
        <f t="shared" si="1"/>
        <v>1.106222215415729</v>
      </c>
      <c r="T18" s="109">
        <f t="shared" si="2"/>
        <v>1.0110659303749636</v>
      </c>
    </row>
    <row r="19" spans="1:20" ht="18" customHeight="1">
      <c r="A19" s="84" t="s">
        <v>132</v>
      </c>
      <c r="B19" s="84" t="s">
        <v>183</v>
      </c>
      <c r="C19" s="84" t="s">
        <v>174</v>
      </c>
      <c r="D19" s="87">
        <v>10565228.269999996</v>
      </c>
      <c r="E19" s="87">
        <v>5077723.649999999</v>
      </c>
      <c r="F19" s="90">
        <f t="shared" si="3"/>
        <v>15642951.919999994</v>
      </c>
      <c r="H19" s="84" t="s">
        <v>132</v>
      </c>
      <c r="I19" s="84" t="s">
        <v>183</v>
      </c>
      <c r="J19" s="84" t="s">
        <v>174</v>
      </c>
      <c r="K19" s="87">
        <v>5434210.100000001</v>
      </c>
      <c r="L19" s="87">
        <v>2440729.56</v>
      </c>
      <c r="M19" s="90">
        <f t="shared" si="5"/>
        <v>7874939.66</v>
      </c>
      <c r="O19" s="84" t="s">
        <v>132</v>
      </c>
      <c r="P19" s="84" t="s">
        <v>183</v>
      </c>
      <c r="Q19" s="84" t="s">
        <v>174</v>
      </c>
      <c r="R19" s="108">
        <f t="shared" si="4"/>
        <v>0.9442068075358359</v>
      </c>
      <c r="S19" s="108">
        <f t="shared" si="1"/>
        <v>1.0804122395272664</v>
      </c>
      <c r="T19" s="109">
        <f t="shared" si="2"/>
        <v>0.9864218134212337</v>
      </c>
    </row>
    <row r="20" spans="1:20" ht="18" customHeight="1">
      <c r="A20" s="84" t="s">
        <v>133</v>
      </c>
      <c r="B20" s="84" t="s">
        <v>17</v>
      </c>
      <c r="C20" s="84" t="s">
        <v>174</v>
      </c>
      <c r="D20" s="87">
        <v>10772577.360000005</v>
      </c>
      <c r="E20" s="87">
        <v>5177377.089999998</v>
      </c>
      <c r="F20" s="90">
        <f t="shared" si="3"/>
        <v>15949954.450000003</v>
      </c>
      <c r="H20" s="84" t="s">
        <v>133</v>
      </c>
      <c r="I20" s="84" t="s">
        <v>17</v>
      </c>
      <c r="J20" s="84" t="s">
        <v>174</v>
      </c>
      <c r="K20" s="87">
        <v>5579949.970000001</v>
      </c>
      <c r="L20" s="87">
        <v>2506186.97</v>
      </c>
      <c r="M20" s="90">
        <f t="shared" si="5"/>
        <v>8086136.940000001</v>
      </c>
      <c r="O20" s="84" t="s">
        <v>133</v>
      </c>
      <c r="P20" s="84" t="s">
        <v>17</v>
      </c>
      <c r="Q20" s="84" t="s">
        <v>174</v>
      </c>
      <c r="R20" s="108">
        <f t="shared" si="4"/>
        <v>0.9305867288985754</v>
      </c>
      <c r="S20" s="108">
        <f t="shared" si="1"/>
        <v>1.0658383241055627</v>
      </c>
      <c r="T20" s="109">
        <f t="shared" si="2"/>
        <v>0.9725061012879657</v>
      </c>
    </row>
    <row r="21" spans="1:20" ht="18" customHeight="1">
      <c r="A21" s="84" t="s">
        <v>134</v>
      </c>
      <c r="B21" s="84" t="s">
        <v>183</v>
      </c>
      <c r="C21" s="84" t="s">
        <v>174</v>
      </c>
      <c r="D21" s="87">
        <v>11111467.659999998</v>
      </c>
      <c r="E21" s="87">
        <v>5340250.150000001</v>
      </c>
      <c r="F21" s="90">
        <f t="shared" si="3"/>
        <v>16451717.809999999</v>
      </c>
      <c r="H21" s="84" t="s">
        <v>134</v>
      </c>
      <c r="I21" s="84" t="s">
        <v>183</v>
      </c>
      <c r="J21" s="84" t="s">
        <v>174</v>
      </c>
      <c r="K21" s="87">
        <v>5762191.8</v>
      </c>
      <c r="L21" s="87">
        <v>2588040.0999999996</v>
      </c>
      <c r="M21" s="90">
        <f t="shared" si="5"/>
        <v>8350231.899999999</v>
      </c>
      <c r="O21" s="84" t="s">
        <v>134</v>
      </c>
      <c r="P21" s="84" t="s">
        <v>183</v>
      </c>
      <c r="Q21" s="84" t="s">
        <v>174</v>
      </c>
      <c r="R21" s="108">
        <f t="shared" si="4"/>
        <v>0.9283404728041158</v>
      </c>
      <c r="S21" s="108">
        <f t="shared" si="1"/>
        <v>1.063434082802659</v>
      </c>
      <c r="T21" s="109">
        <f t="shared" si="2"/>
        <v>0.9702108883946086</v>
      </c>
    </row>
    <row r="22" spans="1:20" ht="18" customHeight="1">
      <c r="A22" s="84" t="s">
        <v>135</v>
      </c>
      <c r="B22" s="84" t="s">
        <v>185</v>
      </c>
      <c r="C22" s="84" t="s">
        <v>173</v>
      </c>
      <c r="D22" s="87">
        <v>8432174.129999997</v>
      </c>
      <c r="E22" s="87">
        <v>4052562.6799999997</v>
      </c>
      <c r="F22" s="90">
        <f t="shared" si="3"/>
        <v>12484736.809999997</v>
      </c>
      <c r="H22" s="84" t="s">
        <v>135</v>
      </c>
      <c r="I22" s="84" t="s">
        <v>185</v>
      </c>
      <c r="J22" s="84" t="s">
        <v>173</v>
      </c>
      <c r="K22" s="87">
        <v>4341431.39</v>
      </c>
      <c r="L22" s="87">
        <v>1949918.27</v>
      </c>
      <c r="M22" s="90">
        <f t="shared" si="5"/>
        <v>6291349.66</v>
      </c>
      <c r="O22" s="84" t="s">
        <v>135</v>
      </c>
      <c r="P22" s="84" t="s">
        <v>185</v>
      </c>
      <c r="Q22" s="84" t="s">
        <v>173</v>
      </c>
      <c r="R22" s="108">
        <f t="shared" si="4"/>
        <v>0.9422566827665559</v>
      </c>
      <c r="S22" s="108">
        <f t="shared" si="1"/>
        <v>1.0783243802315878</v>
      </c>
      <c r="T22" s="109">
        <f t="shared" si="2"/>
        <v>0.9844290151884512</v>
      </c>
    </row>
    <row r="23" spans="1:20" ht="18" customHeight="1">
      <c r="A23" s="84" t="s">
        <v>136</v>
      </c>
      <c r="B23" s="84" t="s">
        <v>6</v>
      </c>
      <c r="C23" s="84" t="s">
        <v>173</v>
      </c>
      <c r="D23" s="87">
        <v>11429292.879999999</v>
      </c>
      <c r="E23" s="87">
        <v>5492999.219999995</v>
      </c>
      <c r="F23" s="90">
        <f t="shared" si="3"/>
        <v>16922292.099999994</v>
      </c>
      <c r="H23" s="84" t="s">
        <v>136</v>
      </c>
      <c r="I23" s="84" t="s">
        <v>6</v>
      </c>
      <c r="J23" s="84" t="s">
        <v>173</v>
      </c>
      <c r="K23" s="87">
        <v>5929104.04</v>
      </c>
      <c r="L23" s="87">
        <v>2663007.5</v>
      </c>
      <c r="M23" s="90">
        <f t="shared" si="5"/>
        <v>8592111.54</v>
      </c>
      <c r="O23" s="84" t="s">
        <v>136</v>
      </c>
      <c r="P23" s="84" t="s">
        <v>6</v>
      </c>
      <c r="Q23" s="84" t="s">
        <v>173</v>
      </c>
      <c r="R23" s="108">
        <f t="shared" si="4"/>
        <v>0.9276593567752607</v>
      </c>
      <c r="S23" s="108">
        <f t="shared" si="1"/>
        <v>1.0627051256896554</v>
      </c>
      <c r="T23" s="109">
        <f t="shared" si="2"/>
        <v>0.9695149464970745</v>
      </c>
    </row>
    <row r="24" spans="1:20" ht="18" customHeight="1">
      <c r="A24" s="84" t="s">
        <v>137</v>
      </c>
      <c r="B24" s="84" t="s">
        <v>180</v>
      </c>
      <c r="C24" s="84" t="s">
        <v>173</v>
      </c>
      <c r="D24" s="87">
        <v>12697820.230000004</v>
      </c>
      <c r="E24" s="87">
        <v>6102662.449999998</v>
      </c>
      <c r="F24" s="90">
        <f t="shared" si="3"/>
        <v>18800482.680000003</v>
      </c>
      <c r="H24" s="84" t="s">
        <v>137</v>
      </c>
      <c r="I24" s="84" t="s">
        <v>180</v>
      </c>
      <c r="J24" s="84" t="s">
        <v>173</v>
      </c>
      <c r="K24" s="87">
        <v>6522497.110000001</v>
      </c>
      <c r="L24" s="87">
        <v>2929525.54</v>
      </c>
      <c r="M24" s="90">
        <f t="shared" si="5"/>
        <v>9452022.650000002</v>
      </c>
      <c r="O24" s="84" t="s">
        <v>137</v>
      </c>
      <c r="P24" s="84" t="s">
        <v>180</v>
      </c>
      <c r="Q24" s="84" t="s">
        <v>173</v>
      </c>
      <c r="R24" s="108">
        <f t="shared" si="4"/>
        <v>0.9467728411151419</v>
      </c>
      <c r="S24" s="108">
        <f t="shared" si="1"/>
        <v>1.0831572780894745</v>
      </c>
      <c r="T24" s="109">
        <f t="shared" si="2"/>
        <v>0.9890433377241219</v>
      </c>
    </row>
    <row r="25" spans="1:20" ht="18" customHeight="1">
      <c r="A25" s="84" t="s">
        <v>138</v>
      </c>
      <c r="B25" s="84" t="s">
        <v>183</v>
      </c>
      <c r="C25" s="84" t="s">
        <v>174</v>
      </c>
      <c r="D25" s="87">
        <v>24343443.02</v>
      </c>
      <c r="E25" s="87">
        <v>11699631.319999998</v>
      </c>
      <c r="F25" s="90">
        <f t="shared" si="3"/>
        <v>36043074.339999996</v>
      </c>
      <c r="H25" s="84" t="s">
        <v>138</v>
      </c>
      <c r="I25" s="84" t="s">
        <v>183</v>
      </c>
      <c r="J25" s="84" t="s">
        <v>174</v>
      </c>
      <c r="K25" s="87">
        <v>12491456.04</v>
      </c>
      <c r="L25" s="87">
        <v>5610419.52</v>
      </c>
      <c r="M25" s="90">
        <f t="shared" si="5"/>
        <v>18101875.56</v>
      </c>
      <c r="O25" s="84" t="s">
        <v>138</v>
      </c>
      <c r="P25" s="84" t="s">
        <v>183</v>
      </c>
      <c r="Q25" s="84" t="s">
        <v>174</v>
      </c>
      <c r="R25" s="108">
        <f t="shared" si="4"/>
        <v>0.9488074842554544</v>
      </c>
      <c r="S25" s="108">
        <f t="shared" si="1"/>
        <v>1.0853398356920017</v>
      </c>
      <c r="T25" s="109">
        <f t="shared" si="2"/>
        <v>0.9911237496099548</v>
      </c>
    </row>
    <row r="26" spans="1:20" ht="18" customHeight="1">
      <c r="A26" s="85" t="s">
        <v>139</v>
      </c>
      <c r="B26" s="85" t="s">
        <v>9</v>
      </c>
      <c r="C26" s="85" t="s">
        <v>173</v>
      </c>
      <c r="D26" s="87">
        <v>11463168.759999998</v>
      </c>
      <c r="E26" s="87">
        <v>5509280.1599999955</v>
      </c>
      <c r="F26" s="90">
        <f t="shared" si="3"/>
        <v>16972448.919999994</v>
      </c>
      <c r="H26" s="85" t="s">
        <v>139</v>
      </c>
      <c r="I26" s="85" t="s">
        <v>9</v>
      </c>
      <c r="J26" s="85" t="s">
        <v>173</v>
      </c>
      <c r="K26" s="87">
        <v>5791636.91</v>
      </c>
      <c r="L26" s="87">
        <v>2601265.69</v>
      </c>
      <c r="M26" s="90">
        <f t="shared" si="5"/>
        <v>8392902.6</v>
      </c>
      <c r="O26" s="85" t="s">
        <v>139</v>
      </c>
      <c r="P26" s="85" t="s">
        <v>9</v>
      </c>
      <c r="Q26" s="85" t="s">
        <v>173</v>
      </c>
      <c r="R26" s="108">
        <f t="shared" si="4"/>
        <v>0.9792623291365821</v>
      </c>
      <c r="S26" s="108">
        <f t="shared" si="1"/>
        <v>1.117922894681318</v>
      </c>
      <c r="T26" s="109">
        <f t="shared" si="2"/>
        <v>1.0222382802345393</v>
      </c>
    </row>
    <row r="27" spans="1:20" ht="18" customHeight="1">
      <c r="A27" s="84" t="s">
        <v>140</v>
      </c>
      <c r="B27" s="84" t="s">
        <v>180</v>
      </c>
      <c r="C27" s="84" t="s">
        <v>173</v>
      </c>
      <c r="D27" s="87">
        <v>12147090.58</v>
      </c>
      <c r="E27" s="87">
        <v>5837977.839999998</v>
      </c>
      <c r="F27" s="90">
        <f t="shared" si="3"/>
        <v>17985068.419999998</v>
      </c>
      <c r="H27" s="84" t="s">
        <v>140</v>
      </c>
      <c r="I27" s="84" t="s">
        <v>180</v>
      </c>
      <c r="J27" s="84" t="s">
        <v>173</v>
      </c>
      <c r="K27" s="87">
        <v>6273023.8</v>
      </c>
      <c r="L27" s="87">
        <v>2817475.97</v>
      </c>
      <c r="M27" s="90">
        <f t="shared" si="5"/>
        <v>9090499.77</v>
      </c>
      <c r="O27" s="84" t="s">
        <v>140</v>
      </c>
      <c r="P27" s="84" t="s">
        <v>180</v>
      </c>
      <c r="Q27" s="84" t="s">
        <v>173</v>
      </c>
      <c r="R27" s="108">
        <f t="shared" si="4"/>
        <v>0.9364011627056159</v>
      </c>
      <c r="S27" s="108">
        <f t="shared" si="1"/>
        <v>1.0720594965713222</v>
      </c>
      <c r="T27" s="109">
        <f t="shared" si="2"/>
        <v>0.9784466063519848</v>
      </c>
    </row>
    <row r="28" spans="1:20" ht="18" customHeight="1">
      <c r="A28" s="84" t="s">
        <v>141</v>
      </c>
      <c r="B28" s="84" t="s">
        <v>180</v>
      </c>
      <c r="C28" s="84" t="s">
        <v>173</v>
      </c>
      <c r="D28" s="87">
        <v>12104233.940000001</v>
      </c>
      <c r="E28" s="87">
        <v>5817380.679999998</v>
      </c>
      <c r="F28" s="90">
        <f t="shared" si="3"/>
        <v>17921614.619999997</v>
      </c>
      <c r="H28" s="84" t="s">
        <v>141</v>
      </c>
      <c r="I28" s="84" t="s">
        <v>180</v>
      </c>
      <c r="J28" s="84" t="s">
        <v>173</v>
      </c>
      <c r="K28" s="87">
        <v>6212714.879999999</v>
      </c>
      <c r="L28" s="87">
        <v>2790389.37</v>
      </c>
      <c r="M28" s="90">
        <f t="shared" si="5"/>
        <v>9003104.25</v>
      </c>
      <c r="O28" s="84" t="s">
        <v>141</v>
      </c>
      <c r="P28" s="84" t="s">
        <v>180</v>
      </c>
      <c r="Q28" s="84" t="s">
        <v>173</v>
      </c>
      <c r="R28" s="108">
        <f t="shared" si="4"/>
        <v>0.9483002477654348</v>
      </c>
      <c r="S28" s="108">
        <f t="shared" si="1"/>
        <v>1.0847917292632165</v>
      </c>
      <c r="T28" s="109">
        <f t="shared" si="2"/>
        <v>0.9906039208642949</v>
      </c>
    </row>
    <row r="29" spans="1:20" ht="18" customHeight="1">
      <c r="A29" s="84" t="s">
        <v>142</v>
      </c>
      <c r="B29" s="84" t="s">
        <v>33</v>
      </c>
      <c r="C29" s="84" t="s">
        <v>173</v>
      </c>
      <c r="D29" s="87">
        <v>11956514.359999986</v>
      </c>
      <c r="E29" s="87">
        <v>5746385.54</v>
      </c>
      <c r="F29" s="90">
        <f t="shared" si="3"/>
        <v>17702899.899999987</v>
      </c>
      <c r="H29" s="84" t="s">
        <v>142</v>
      </c>
      <c r="I29" s="84" t="s">
        <v>33</v>
      </c>
      <c r="J29" s="84" t="s">
        <v>173</v>
      </c>
      <c r="K29" s="87">
        <v>5598724.300000001</v>
      </c>
      <c r="L29" s="87">
        <v>2514619.96</v>
      </c>
      <c r="M29" s="90">
        <f t="shared" si="5"/>
        <v>8113344.260000001</v>
      </c>
      <c r="O29" s="84" t="s">
        <v>142</v>
      </c>
      <c r="P29" s="84" t="s">
        <v>33</v>
      </c>
      <c r="Q29" s="84" t="s">
        <v>173</v>
      </c>
      <c r="R29" s="108">
        <f t="shared" si="4"/>
        <v>1.1355783423734556</v>
      </c>
      <c r="S29" s="108">
        <f t="shared" si="1"/>
        <v>1.2851904587602174</v>
      </c>
      <c r="T29" s="109">
        <f t="shared" si="2"/>
        <v>1.1819485692574303</v>
      </c>
    </row>
    <row r="30" spans="1:20" ht="18" customHeight="1">
      <c r="A30" s="84" t="s">
        <v>143</v>
      </c>
      <c r="B30" s="84" t="s">
        <v>182</v>
      </c>
      <c r="C30" s="84" t="s">
        <v>173</v>
      </c>
      <c r="D30" s="87">
        <v>11041867.110000003</v>
      </c>
      <c r="E30" s="87">
        <v>5306799.629999997</v>
      </c>
      <c r="F30" s="90">
        <f t="shared" si="3"/>
        <v>16348666.74</v>
      </c>
      <c r="H30" s="84" t="s">
        <v>143</v>
      </c>
      <c r="I30" s="84" t="s">
        <v>182</v>
      </c>
      <c r="J30" s="84" t="s">
        <v>173</v>
      </c>
      <c r="K30" s="87">
        <v>5689525.529999999</v>
      </c>
      <c r="L30" s="87">
        <v>2555402.38</v>
      </c>
      <c r="M30" s="90">
        <f t="shared" si="5"/>
        <v>8244927.909999999</v>
      </c>
      <c r="O30" s="84" t="s">
        <v>143</v>
      </c>
      <c r="P30" s="84" t="s">
        <v>182</v>
      </c>
      <c r="Q30" s="84" t="s">
        <v>173</v>
      </c>
      <c r="R30" s="108">
        <f t="shared" si="4"/>
        <v>0.9407360159960481</v>
      </c>
      <c r="S30" s="108">
        <f t="shared" si="1"/>
        <v>1.0766982419418416</v>
      </c>
      <c r="T30" s="109">
        <f t="shared" si="2"/>
        <v>0.9828756440879545</v>
      </c>
    </row>
    <row r="31" spans="1:20" ht="18" customHeight="1">
      <c r="A31" s="84" t="s">
        <v>144</v>
      </c>
      <c r="B31" s="84" t="s">
        <v>33</v>
      </c>
      <c r="C31" s="84" t="s">
        <v>174</v>
      </c>
      <c r="D31" s="87">
        <v>13724594.460000003</v>
      </c>
      <c r="E31" s="87">
        <v>6596137.3900000015</v>
      </c>
      <c r="F31" s="90">
        <f t="shared" si="3"/>
        <v>20320731.850000005</v>
      </c>
      <c r="H31" s="84" t="s">
        <v>144</v>
      </c>
      <c r="I31" s="84" t="s">
        <v>33</v>
      </c>
      <c r="J31" s="84" t="s">
        <v>174</v>
      </c>
      <c r="K31" s="87">
        <v>6449930.820000001</v>
      </c>
      <c r="L31" s="87">
        <v>2896932.87</v>
      </c>
      <c r="M31" s="90">
        <f t="shared" si="5"/>
        <v>9346863.690000001</v>
      </c>
      <c r="O31" s="84" t="s">
        <v>144</v>
      </c>
      <c r="P31" s="84" t="s">
        <v>33</v>
      </c>
      <c r="Q31" s="84" t="s">
        <v>174</v>
      </c>
      <c r="R31" s="108">
        <f t="shared" si="4"/>
        <v>1.1278669249354834</v>
      </c>
      <c r="S31" s="108">
        <f t="shared" si="1"/>
        <v>1.2769382950872457</v>
      </c>
      <c r="T31" s="109">
        <f t="shared" si="2"/>
        <v>1.1740695621506387</v>
      </c>
    </row>
    <row r="32" spans="1:20" ht="18" customHeight="1">
      <c r="A32" s="84" t="s">
        <v>145</v>
      </c>
      <c r="B32" s="84" t="s">
        <v>184</v>
      </c>
      <c r="C32" s="84" t="s">
        <v>173</v>
      </c>
      <c r="D32" s="87">
        <v>12541251.870000012</v>
      </c>
      <c r="E32" s="87">
        <v>6027414.6</v>
      </c>
      <c r="F32" s="90">
        <f t="shared" si="3"/>
        <v>18568666.470000014</v>
      </c>
      <c r="H32" s="84" t="s">
        <v>145</v>
      </c>
      <c r="I32" s="84" t="s">
        <v>184</v>
      </c>
      <c r="J32" s="84" t="s">
        <v>173</v>
      </c>
      <c r="K32" s="87">
        <v>6431865.59</v>
      </c>
      <c r="L32" s="87">
        <v>2888818.0900000003</v>
      </c>
      <c r="M32" s="90">
        <f t="shared" si="5"/>
        <v>9320683.68</v>
      </c>
      <c r="O32" s="84" t="s">
        <v>145</v>
      </c>
      <c r="P32" s="84" t="s">
        <v>184</v>
      </c>
      <c r="Q32" s="84" t="s">
        <v>173</v>
      </c>
      <c r="R32" s="108">
        <f t="shared" si="4"/>
        <v>0.9498622436231621</v>
      </c>
      <c r="S32" s="108">
        <f t="shared" si="1"/>
        <v>1.0864638797661361</v>
      </c>
      <c r="T32" s="109">
        <f t="shared" si="2"/>
        <v>0.9922000474969466</v>
      </c>
    </row>
    <row r="33" spans="1:20" ht="18" customHeight="1">
      <c r="A33" s="84" t="s">
        <v>146</v>
      </c>
      <c r="B33" s="84" t="s">
        <v>183</v>
      </c>
      <c r="C33" s="84" t="s">
        <v>174</v>
      </c>
      <c r="D33" s="87">
        <v>12618908.789999995</v>
      </c>
      <c r="E33" s="87">
        <v>6064737.01</v>
      </c>
      <c r="F33" s="90">
        <f t="shared" si="3"/>
        <v>18683645.799999997</v>
      </c>
      <c r="H33" s="84" t="s">
        <v>146</v>
      </c>
      <c r="I33" s="84" t="s">
        <v>183</v>
      </c>
      <c r="J33" s="84" t="s">
        <v>174</v>
      </c>
      <c r="K33" s="87">
        <v>6431865.59</v>
      </c>
      <c r="L33" s="87">
        <v>2888818.0900000003</v>
      </c>
      <c r="M33" s="90">
        <f t="shared" si="5"/>
        <v>9320683.68</v>
      </c>
      <c r="O33" s="84" t="s">
        <v>146</v>
      </c>
      <c r="P33" s="84" t="s">
        <v>183</v>
      </c>
      <c r="Q33" s="84" t="s">
        <v>174</v>
      </c>
      <c r="R33" s="108">
        <f t="shared" si="4"/>
        <v>0.9619360220492412</v>
      </c>
      <c r="S33" s="108">
        <f t="shared" si="1"/>
        <v>1.0993834921602832</v>
      </c>
      <c r="T33" s="109">
        <f t="shared" si="2"/>
        <v>1.0045359805623182</v>
      </c>
    </row>
    <row r="34" spans="1:20" ht="18" customHeight="1">
      <c r="A34" s="84" t="s">
        <v>147</v>
      </c>
      <c r="B34" s="84" t="s">
        <v>9</v>
      </c>
      <c r="C34" s="84" t="s">
        <v>173</v>
      </c>
      <c r="D34" s="87">
        <v>19039004.35999999</v>
      </c>
      <c r="E34" s="87">
        <v>9150280.489999989</v>
      </c>
      <c r="F34" s="90">
        <f t="shared" si="3"/>
        <v>28189284.84999998</v>
      </c>
      <c r="H34" s="84" t="s">
        <v>147</v>
      </c>
      <c r="I34" s="84" t="s">
        <v>9</v>
      </c>
      <c r="J34" s="84" t="s">
        <v>173</v>
      </c>
      <c r="K34" s="87">
        <v>9803272.290000001</v>
      </c>
      <c r="L34" s="87">
        <v>4403044.83</v>
      </c>
      <c r="M34" s="90">
        <f t="shared" si="5"/>
        <v>14206317.120000001</v>
      </c>
      <c r="O34" s="84" t="s">
        <v>147</v>
      </c>
      <c r="P34" s="84" t="s">
        <v>9</v>
      </c>
      <c r="Q34" s="84" t="s">
        <v>173</v>
      </c>
      <c r="R34" s="108">
        <f t="shared" si="4"/>
        <v>0.9421070635180722</v>
      </c>
      <c r="S34" s="108">
        <f t="shared" si="1"/>
        <v>1.0781710937065316</v>
      </c>
      <c r="T34" s="109">
        <f t="shared" si="2"/>
        <v>0.9842781638539106</v>
      </c>
    </row>
    <row r="35" spans="1:20" ht="18" customHeight="1">
      <c r="A35" s="84" t="s">
        <v>148</v>
      </c>
      <c r="B35" s="84" t="s">
        <v>183</v>
      </c>
      <c r="C35" s="84" t="s">
        <v>174</v>
      </c>
      <c r="D35" s="87">
        <v>7792099.4199999925</v>
      </c>
      <c r="E35" s="87">
        <v>3744938.220000001</v>
      </c>
      <c r="F35" s="90">
        <f t="shared" si="3"/>
        <v>11537037.639999993</v>
      </c>
      <c r="H35" s="84" t="s">
        <v>148</v>
      </c>
      <c r="I35" s="84" t="s">
        <v>183</v>
      </c>
      <c r="J35" s="84" t="s">
        <v>174</v>
      </c>
      <c r="K35" s="87">
        <v>4001022.8500000006</v>
      </c>
      <c r="L35" s="87">
        <v>1797026.79</v>
      </c>
      <c r="M35" s="90">
        <f t="shared" si="5"/>
        <v>5798049.640000001</v>
      </c>
      <c r="O35" s="84" t="s">
        <v>148</v>
      </c>
      <c r="P35" s="84" t="s">
        <v>183</v>
      </c>
      <c r="Q35" s="84" t="s">
        <v>174</v>
      </c>
      <c r="R35" s="108">
        <f t="shared" si="4"/>
        <v>0.9475268480408683</v>
      </c>
      <c r="S35" s="108">
        <f t="shared" si="1"/>
        <v>1.083963489492553</v>
      </c>
      <c r="T35" s="109">
        <f t="shared" si="2"/>
        <v>0.9898135332280447</v>
      </c>
    </row>
    <row r="36" spans="1:20" ht="18" customHeight="1">
      <c r="A36" s="84" t="s">
        <v>149</v>
      </c>
      <c r="B36" s="84" t="s">
        <v>178</v>
      </c>
      <c r="C36" s="84" t="s">
        <v>173</v>
      </c>
      <c r="D36" s="87">
        <v>11163635.050000003</v>
      </c>
      <c r="E36" s="87">
        <v>5365322.21</v>
      </c>
      <c r="F36" s="90">
        <f t="shared" si="3"/>
        <v>16528957.260000002</v>
      </c>
      <c r="H36" s="84" t="s">
        <v>149</v>
      </c>
      <c r="I36" s="84" t="s">
        <v>178</v>
      </c>
      <c r="J36" s="84" t="s">
        <v>173</v>
      </c>
      <c r="K36" s="87">
        <v>5792785.209999999</v>
      </c>
      <c r="L36" s="87">
        <v>2601781.07</v>
      </c>
      <c r="M36" s="90">
        <f t="shared" si="5"/>
        <v>8394566.28</v>
      </c>
      <c r="O36" s="84" t="s">
        <v>149</v>
      </c>
      <c r="P36" s="84" t="s">
        <v>178</v>
      </c>
      <c r="Q36" s="84" t="s">
        <v>173</v>
      </c>
      <c r="R36" s="108">
        <f t="shared" si="4"/>
        <v>0.9271619169874252</v>
      </c>
      <c r="S36" s="108">
        <f t="shared" si="1"/>
        <v>1.0621728214818629</v>
      </c>
      <c r="T36" s="109">
        <f t="shared" si="2"/>
        <v>0.9690067013206074</v>
      </c>
    </row>
    <row r="37" spans="1:20" ht="18" customHeight="1">
      <c r="A37" s="84" t="s">
        <v>150</v>
      </c>
      <c r="B37" s="84" t="s">
        <v>178</v>
      </c>
      <c r="C37" s="84" t="s">
        <v>174</v>
      </c>
      <c r="D37" s="87">
        <v>12044868.75</v>
      </c>
      <c r="E37" s="87">
        <v>5788849.330000001</v>
      </c>
      <c r="F37" s="90">
        <f t="shared" si="3"/>
        <v>17833718.080000002</v>
      </c>
      <c r="H37" s="84" t="s">
        <v>150</v>
      </c>
      <c r="I37" s="84" t="s">
        <v>178</v>
      </c>
      <c r="J37" s="84" t="s">
        <v>174</v>
      </c>
      <c r="K37" s="87">
        <v>6217205.87</v>
      </c>
      <c r="L37" s="87">
        <v>2792406.7</v>
      </c>
      <c r="M37" s="90">
        <f t="shared" si="5"/>
        <v>9009612.57</v>
      </c>
      <c r="O37" s="84" t="s">
        <v>150</v>
      </c>
      <c r="P37" s="84" t="s">
        <v>178</v>
      </c>
      <c r="Q37" s="84" t="s">
        <v>174</v>
      </c>
      <c r="R37" s="108">
        <f t="shared" si="4"/>
        <v>0.9373443636666965</v>
      </c>
      <c r="S37" s="108">
        <f t="shared" si="1"/>
        <v>1.07306812793423</v>
      </c>
      <c r="T37" s="109">
        <f t="shared" si="2"/>
        <v>0.9794100957661935</v>
      </c>
    </row>
    <row r="38" spans="1:20" ht="18" customHeight="1">
      <c r="A38" s="84" t="s">
        <v>151</v>
      </c>
      <c r="B38" s="84" t="s">
        <v>6</v>
      </c>
      <c r="C38" s="84" t="s">
        <v>174</v>
      </c>
      <c r="D38" s="87">
        <v>9518643.730000002</v>
      </c>
      <c r="E38" s="87">
        <v>4574727.660000001</v>
      </c>
      <c r="F38" s="90">
        <f t="shared" si="3"/>
        <v>14093371.390000004</v>
      </c>
      <c r="H38" s="84" t="s">
        <v>151</v>
      </c>
      <c r="I38" s="84" t="s">
        <v>6</v>
      </c>
      <c r="J38" s="84" t="s">
        <v>174</v>
      </c>
      <c r="K38" s="87">
        <v>4857835.2</v>
      </c>
      <c r="L38" s="87">
        <v>2181857.0999999996</v>
      </c>
      <c r="M38" s="90">
        <f t="shared" si="5"/>
        <v>7039692.3</v>
      </c>
      <c r="O38" s="84" t="s">
        <v>151</v>
      </c>
      <c r="P38" s="84" t="s">
        <v>6</v>
      </c>
      <c r="Q38" s="84" t="s">
        <v>174</v>
      </c>
      <c r="R38" s="108">
        <f t="shared" si="4"/>
        <v>0.959441466849267</v>
      </c>
      <c r="S38" s="108">
        <f t="shared" si="1"/>
        <v>1.096712777385834</v>
      </c>
      <c r="T38" s="109">
        <f t="shared" si="2"/>
        <v>1.0019868467830624</v>
      </c>
    </row>
    <row r="39" spans="1:20" ht="18" customHeight="1">
      <c r="A39" s="84" t="s">
        <v>152</v>
      </c>
      <c r="B39" s="84" t="s">
        <v>10</v>
      </c>
      <c r="C39" s="84" t="s">
        <v>173</v>
      </c>
      <c r="D39" s="87">
        <v>9997197.430000007</v>
      </c>
      <c r="E39" s="87">
        <v>4804724.009999999</v>
      </c>
      <c r="F39" s="90">
        <f t="shared" si="3"/>
        <v>14801921.440000005</v>
      </c>
      <c r="H39" s="84" t="s">
        <v>152</v>
      </c>
      <c r="I39" s="84" t="s">
        <v>10</v>
      </c>
      <c r="J39" s="84" t="s">
        <v>173</v>
      </c>
      <c r="K39" s="87">
        <v>5107376.66</v>
      </c>
      <c r="L39" s="87">
        <v>2293935.41</v>
      </c>
      <c r="M39" s="90">
        <f t="shared" si="5"/>
        <v>7401312.07</v>
      </c>
      <c r="O39" s="84" t="s">
        <v>152</v>
      </c>
      <c r="P39" s="84" t="s">
        <v>10</v>
      </c>
      <c r="Q39" s="84" t="s">
        <v>173</v>
      </c>
      <c r="R39" s="108">
        <f t="shared" si="4"/>
        <v>0.9574035939616812</v>
      </c>
      <c r="S39" s="108">
        <f t="shared" si="1"/>
        <v>1.0945332588941543</v>
      </c>
      <c r="T39" s="109">
        <f t="shared" si="2"/>
        <v>0.9999050573745101</v>
      </c>
    </row>
    <row r="40" spans="1:20" ht="18" customHeight="1">
      <c r="A40" s="84" t="s">
        <v>153</v>
      </c>
      <c r="B40" s="84" t="s">
        <v>17</v>
      </c>
      <c r="C40" s="84" t="s">
        <v>173</v>
      </c>
      <c r="D40" s="87">
        <v>15990180.360000005</v>
      </c>
      <c r="E40" s="87">
        <v>7684994.069999998</v>
      </c>
      <c r="F40" s="90">
        <f t="shared" si="3"/>
        <v>23675174.430000003</v>
      </c>
      <c r="H40" s="84" t="s">
        <v>153</v>
      </c>
      <c r="I40" s="84" t="s">
        <v>17</v>
      </c>
      <c r="J40" s="84" t="s">
        <v>173</v>
      </c>
      <c r="K40" s="87">
        <v>8249062.819999999</v>
      </c>
      <c r="L40" s="87">
        <v>3704984.9899999998</v>
      </c>
      <c r="M40" s="90">
        <f t="shared" si="5"/>
        <v>11954047.809999999</v>
      </c>
      <c r="O40" s="84" t="s">
        <v>153</v>
      </c>
      <c r="P40" s="84" t="s">
        <v>17</v>
      </c>
      <c r="Q40" s="84" t="s">
        <v>173</v>
      </c>
      <c r="R40" s="108">
        <f t="shared" si="4"/>
        <v>0.9384238802535882</v>
      </c>
      <c r="S40" s="108">
        <f t="shared" si="1"/>
        <v>1.0742308243467402</v>
      </c>
      <c r="T40" s="109">
        <f t="shared" si="2"/>
        <v>0.9805152870640901</v>
      </c>
    </row>
    <row r="41" spans="1:20" ht="18" customHeight="1">
      <c r="A41" s="85" t="s">
        <v>154</v>
      </c>
      <c r="B41" s="85" t="s">
        <v>183</v>
      </c>
      <c r="C41" s="85" t="s">
        <v>174</v>
      </c>
      <c r="D41" s="87">
        <v>11661008.879999993</v>
      </c>
      <c r="E41" s="87">
        <v>5604363.5200000005</v>
      </c>
      <c r="F41" s="90">
        <f t="shared" si="3"/>
        <v>17265372.399999995</v>
      </c>
      <c r="H41" s="85" t="s">
        <v>154</v>
      </c>
      <c r="I41" s="85" t="s">
        <v>183</v>
      </c>
      <c r="J41" s="85" t="s">
        <v>174</v>
      </c>
      <c r="K41" s="87">
        <v>5982254.129999999</v>
      </c>
      <c r="L41" s="87">
        <v>2686879.5999999996</v>
      </c>
      <c r="M41" s="90">
        <f t="shared" si="5"/>
        <v>8669133.729999999</v>
      </c>
      <c r="O41" s="85" t="s">
        <v>154</v>
      </c>
      <c r="P41" s="85" t="s">
        <v>183</v>
      </c>
      <c r="Q41" s="85" t="s">
        <v>174</v>
      </c>
      <c r="R41" s="108">
        <f t="shared" si="4"/>
        <v>0.9492667189650126</v>
      </c>
      <c r="S41" s="108">
        <f t="shared" si="1"/>
        <v>1.0858260712538073</v>
      </c>
      <c r="T41" s="109">
        <f t="shared" si="2"/>
        <v>0.9915914251330851</v>
      </c>
    </row>
    <row r="42" spans="1:20" ht="18" customHeight="1">
      <c r="A42" s="84" t="s">
        <v>155</v>
      </c>
      <c r="B42" s="84" t="s">
        <v>33</v>
      </c>
      <c r="C42" s="84" t="s">
        <v>173</v>
      </c>
      <c r="D42" s="87">
        <v>17675783.16</v>
      </c>
      <c r="E42" s="87">
        <v>8495106.709999997</v>
      </c>
      <c r="F42" s="90">
        <f t="shared" si="3"/>
        <v>26170889.869999997</v>
      </c>
      <c r="H42" s="84" t="s">
        <v>155</v>
      </c>
      <c r="I42" s="84" t="s">
        <v>33</v>
      </c>
      <c r="J42" s="84" t="s">
        <v>173</v>
      </c>
      <c r="K42" s="87">
        <v>9164090.31</v>
      </c>
      <c r="L42" s="87">
        <v>4115961.56</v>
      </c>
      <c r="M42" s="90">
        <f t="shared" si="5"/>
        <v>13280051.870000001</v>
      </c>
      <c r="O42" s="84" t="s">
        <v>155</v>
      </c>
      <c r="P42" s="84" t="s">
        <v>33</v>
      </c>
      <c r="Q42" s="84" t="s">
        <v>173</v>
      </c>
      <c r="R42" s="108">
        <f t="shared" si="4"/>
        <v>0.9288093593656432</v>
      </c>
      <c r="S42" s="108">
        <f t="shared" si="1"/>
        <v>1.0639421885174256</v>
      </c>
      <c r="T42" s="109">
        <f t="shared" si="2"/>
        <v>0.9706918411305869</v>
      </c>
    </row>
    <row r="43" spans="1:20" ht="18" customHeight="1">
      <c r="A43" s="84" t="s">
        <v>156</v>
      </c>
      <c r="B43" s="84" t="s">
        <v>6</v>
      </c>
      <c r="C43" s="84" t="s">
        <v>174</v>
      </c>
      <c r="D43" s="87">
        <v>9630704.65</v>
      </c>
      <c r="E43" s="87">
        <v>4628584.950000001</v>
      </c>
      <c r="F43" s="90">
        <f t="shared" si="3"/>
        <v>14259289.600000001</v>
      </c>
      <c r="H43" s="84" t="s">
        <v>156</v>
      </c>
      <c r="I43" s="84" t="s">
        <v>6</v>
      </c>
      <c r="J43" s="84" t="s">
        <v>174</v>
      </c>
      <c r="K43" s="87">
        <v>4926484.209999999</v>
      </c>
      <c r="L43" s="87">
        <v>2212688.99</v>
      </c>
      <c r="M43" s="90">
        <f t="shared" si="5"/>
        <v>7139173.199999999</v>
      </c>
      <c r="O43" s="84" t="s">
        <v>156</v>
      </c>
      <c r="P43" s="84" t="s">
        <v>6</v>
      </c>
      <c r="Q43" s="84" t="s">
        <v>174</v>
      </c>
      <c r="R43" s="108">
        <f t="shared" si="4"/>
        <v>0.9548838968064006</v>
      </c>
      <c r="S43" s="108">
        <f t="shared" si="1"/>
        <v>1.0918371135384919</v>
      </c>
      <c r="T43" s="109">
        <f t="shared" si="2"/>
        <v>0.9973306712883787</v>
      </c>
    </row>
    <row r="44" spans="1:20" ht="18" customHeight="1">
      <c r="A44" s="84" t="s">
        <v>157</v>
      </c>
      <c r="B44" s="84" t="s">
        <v>184</v>
      </c>
      <c r="C44" s="84" t="s">
        <v>173</v>
      </c>
      <c r="D44" s="87">
        <v>8235522.720000001</v>
      </c>
      <c r="E44" s="87">
        <v>3958050.6000000006</v>
      </c>
      <c r="F44" s="90">
        <f t="shared" si="3"/>
        <v>12193573.32</v>
      </c>
      <c r="H44" s="84" t="s">
        <v>157</v>
      </c>
      <c r="I44" s="84" t="s">
        <v>184</v>
      </c>
      <c r="J44" s="84" t="s">
        <v>173</v>
      </c>
      <c r="K44" s="87">
        <v>4225879.33</v>
      </c>
      <c r="L44" s="87">
        <v>1898019.1599999997</v>
      </c>
      <c r="M44" s="90">
        <f t="shared" si="5"/>
        <v>6123898.49</v>
      </c>
      <c r="O44" s="84" t="s">
        <v>157</v>
      </c>
      <c r="P44" s="84" t="s">
        <v>184</v>
      </c>
      <c r="Q44" s="84" t="s">
        <v>173</v>
      </c>
      <c r="R44" s="108">
        <f t="shared" si="4"/>
        <v>0.9488305455234096</v>
      </c>
      <c r="S44" s="108">
        <f t="shared" si="1"/>
        <v>1.08535861144837</v>
      </c>
      <c r="T44" s="109">
        <f t="shared" si="2"/>
        <v>0.9911455651839194</v>
      </c>
    </row>
    <row r="45" spans="1:20" ht="18" customHeight="1">
      <c r="A45" s="84" t="s">
        <v>158</v>
      </c>
      <c r="B45" s="84" t="s">
        <v>183</v>
      </c>
      <c r="C45" s="84" t="s">
        <v>173</v>
      </c>
      <c r="D45" s="87">
        <v>10009149.8</v>
      </c>
      <c r="E45" s="87">
        <v>4810468.360000003</v>
      </c>
      <c r="F45" s="90">
        <f t="shared" si="3"/>
        <v>14819618.160000004</v>
      </c>
      <c r="H45" s="84" t="s">
        <v>158</v>
      </c>
      <c r="I45" s="84" t="s">
        <v>183</v>
      </c>
      <c r="J45" s="84" t="s">
        <v>173</v>
      </c>
      <c r="K45" s="87">
        <v>5167177.529999999</v>
      </c>
      <c r="L45" s="87">
        <v>2320795.17</v>
      </c>
      <c r="M45" s="90">
        <f t="shared" si="5"/>
        <v>7487972.699999999</v>
      </c>
      <c r="O45" s="84" t="s">
        <v>158</v>
      </c>
      <c r="P45" s="84" t="s">
        <v>183</v>
      </c>
      <c r="Q45" s="84" t="s">
        <v>173</v>
      </c>
      <c r="R45" s="108">
        <f t="shared" si="4"/>
        <v>0.9370632694325101</v>
      </c>
      <c r="S45" s="108">
        <f t="shared" si="1"/>
        <v>1.072767309318385</v>
      </c>
      <c r="T45" s="109">
        <f t="shared" si="2"/>
        <v>0.9791228886291219</v>
      </c>
    </row>
    <row r="46" spans="1:20" ht="18" customHeight="1">
      <c r="A46" s="84" t="s">
        <v>159</v>
      </c>
      <c r="B46" s="84" t="s">
        <v>26</v>
      </c>
      <c r="C46" s="84" t="s">
        <v>173</v>
      </c>
      <c r="D46" s="87">
        <v>17934507.219999995</v>
      </c>
      <c r="E46" s="87">
        <v>8619451.360000001</v>
      </c>
      <c r="F46" s="90">
        <f t="shared" si="3"/>
        <v>26553958.58</v>
      </c>
      <c r="H46" s="84" t="s">
        <v>159</v>
      </c>
      <c r="I46" s="84" t="s">
        <v>26</v>
      </c>
      <c r="J46" s="84" t="s">
        <v>173</v>
      </c>
      <c r="K46" s="87">
        <v>9259415.799999999</v>
      </c>
      <c r="L46" s="87">
        <v>4158776.6999999997</v>
      </c>
      <c r="M46" s="90">
        <f t="shared" si="5"/>
        <v>13418192.499999998</v>
      </c>
      <c r="O46" s="84" t="s">
        <v>159</v>
      </c>
      <c r="P46" s="84" t="s">
        <v>26</v>
      </c>
      <c r="Q46" s="84" t="s">
        <v>173</v>
      </c>
      <c r="R46" s="108">
        <f t="shared" si="4"/>
        <v>0.9368940338547058</v>
      </c>
      <c r="S46" s="108">
        <f t="shared" si="1"/>
        <v>1.0725929718707912</v>
      </c>
      <c r="T46" s="109">
        <f t="shared" si="2"/>
        <v>0.978951977324815</v>
      </c>
    </row>
    <row r="47" spans="1:20" ht="18" customHeight="1">
      <c r="A47" s="84" t="s">
        <v>160</v>
      </c>
      <c r="B47" s="84" t="s">
        <v>26</v>
      </c>
      <c r="C47" s="84" t="s">
        <v>173</v>
      </c>
      <c r="D47" s="87">
        <v>15527012.659999989</v>
      </c>
      <c r="E47" s="87">
        <v>7462392.3999999985</v>
      </c>
      <c r="F47" s="90">
        <f t="shared" si="3"/>
        <v>22989405.059999987</v>
      </c>
      <c r="H47" s="84" t="s">
        <v>160</v>
      </c>
      <c r="I47" s="84" t="s">
        <v>26</v>
      </c>
      <c r="J47" s="84" t="s">
        <v>173</v>
      </c>
      <c r="K47" s="87">
        <v>7992937.73</v>
      </c>
      <c r="L47" s="87">
        <v>3589948.7800000003</v>
      </c>
      <c r="M47" s="90">
        <f t="shared" si="5"/>
        <v>11582886.510000002</v>
      </c>
      <c r="O47" s="84" t="s">
        <v>160</v>
      </c>
      <c r="P47" s="84" t="s">
        <v>26</v>
      </c>
      <c r="Q47" s="84" t="s">
        <v>173</v>
      </c>
      <c r="R47" s="108">
        <f t="shared" si="4"/>
        <v>0.9425914706832061</v>
      </c>
      <c r="S47" s="108">
        <f t="shared" si="1"/>
        <v>1.0786904931830246</v>
      </c>
      <c r="T47" s="109">
        <f t="shared" si="2"/>
        <v>0.9847734017036471</v>
      </c>
    </row>
    <row r="48" spans="1:20" ht="18" customHeight="1">
      <c r="A48" s="84" t="s">
        <v>161</v>
      </c>
      <c r="B48" s="84" t="s">
        <v>178</v>
      </c>
      <c r="C48" s="84" t="s">
        <v>173</v>
      </c>
      <c r="D48" s="87">
        <v>10292108.599999998</v>
      </c>
      <c r="E48" s="87">
        <v>4946460.390000001</v>
      </c>
      <c r="F48" s="90">
        <f t="shared" si="3"/>
        <v>15238568.989999998</v>
      </c>
      <c r="H48" s="84" t="s">
        <v>161</v>
      </c>
      <c r="I48" s="84" t="s">
        <v>178</v>
      </c>
      <c r="J48" s="84" t="s">
        <v>173</v>
      </c>
      <c r="K48" s="87">
        <v>5305961.859999999</v>
      </c>
      <c r="L48" s="87">
        <v>2383128.38</v>
      </c>
      <c r="M48" s="90">
        <f t="shared" si="5"/>
        <v>7689090.239999999</v>
      </c>
      <c r="O48" s="84" t="s">
        <v>161</v>
      </c>
      <c r="P48" s="84" t="s">
        <v>178</v>
      </c>
      <c r="Q48" s="84" t="s">
        <v>173</v>
      </c>
      <c r="R48" s="108">
        <f t="shared" si="4"/>
        <v>0.9397253262578105</v>
      </c>
      <c r="S48" s="108">
        <f t="shared" si="1"/>
        <v>1.0756164172741718</v>
      </c>
      <c r="T48" s="109">
        <f t="shared" si="2"/>
        <v>0.9818429117564889</v>
      </c>
    </row>
    <row r="49" spans="1:20" ht="18" customHeight="1">
      <c r="A49" s="84" t="s">
        <v>162</v>
      </c>
      <c r="B49" s="84" t="s">
        <v>178</v>
      </c>
      <c r="C49" s="84" t="s">
        <v>173</v>
      </c>
      <c r="D49" s="87">
        <v>13745989.660000002</v>
      </c>
      <c r="E49" s="87">
        <v>6606420.12</v>
      </c>
      <c r="F49" s="90">
        <f t="shared" si="3"/>
        <v>20352409.78</v>
      </c>
      <c r="H49" s="84" t="s">
        <v>162</v>
      </c>
      <c r="I49" s="84" t="s">
        <v>178</v>
      </c>
      <c r="J49" s="84" t="s">
        <v>173</v>
      </c>
      <c r="K49" s="87">
        <v>7086344.33</v>
      </c>
      <c r="L49" s="87">
        <v>3182771.82</v>
      </c>
      <c r="M49" s="90">
        <f t="shared" si="5"/>
        <v>10269116.15</v>
      </c>
      <c r="O49" s="84" t="s">
        <v>162</v>
      </c>
      <c r="P49" s="84" t="s">
        <v>178</v>
      </c>
      <c r="Q49" s="84" t="s">
        <v>173</v>
      </c>
      <c r="R49" s="108">
        <f t="shared" si="4"/>
        <v>0.9397857371686598</v>
      </c>
      <c r="S49" s="108">
        <f t="shared" si="1"/>
        <v>1.0756813537453027</v>
      </c>
      <c r="T49" s="109">
        <f t="shared" si="2"/>
        <v>0.9819047211770022</v>
      </c>
    </row>
    <row r="50" spans="1:20" ht="18" customHeight="1">
      <c r="A50" s="84" t="s">
        <v>163</v>
      </c>
      <c r="B50" s="84" t="s">
        <v>178</v>
      </c>
      <c r="C50" s="84" t="s">
        <v>173</v>
      </c>
      <c r="D50" s="87">
        <v>14924181.56999999</v>
      </c>
      <c r="E50" s="87">
        <v>7172667.479999997</v>
      </c>
      <c r="F50" s="90">
        <f t="shared" si="3"/>
        <v>22096849.049999986</v>
      </c>
      <c r="H50" s="84" t="s">
        <v>163</v>
      </c>
      <c r="I50" s="84" t="s">
        <v>178</v>
      </c>
      <c r="J50" s="84" t="s">
        <v>173</v>
      </c>
      <c r="K50" s="87">
        <v>7727450.2700000005</v>
      </c>
      <c r="L50" s="87">
        <v>3470719.58</v>
      </c>
      <c r="M50" s="90">
        <f t="shared" si="5"/>
        <v>11198169.850000001</v>
      </c>
      <c r="O50" s="84" t="s">
        <v>163</v>
      </c>
      <c r="P50" s="84" t="s">
        <v>178</v>
      </c>
      <c r="Q50" s="84" t="s">
        <v>173</v>
      </c>
      <c r="R50" s="108">
        <f t="shared" si="4"/>
        <v>0.9313202995222885</v>
      </c>
      <c r="S50" s="108">
        <f t="shared" si="1"/>
        <v>1.0666225878150595</v>
      </c>
      <c r="T50" s="109">
        <f t="shared" si="2"/>
        <v>0.9732553931569436</v>
      </c>
    </row>
    <row r="51" spans="1:20" ht="18" customHeight="1">
      <c r="A51" s="84" t="s">
        <v>164</v>
      </c>
      <c r="B51" s="84" t="s">
        <v>181</v>
      </c>
      <c r="C51" s="84" t="s">
        <v>173</v>
      </c>
      <c r="D51" s="87">
        <v>10679270.290000001</v>
      </c>
      <c r="E51" s="87">
        <v>5132533.050000003</v>
      </c>
      <c r="F51" s="90">
        <f t="shared" si="3"/>
        <v>15811803.340000004</v>
      </c>
      <c r="H51" s="84" t="s">
        <v>164</v>
      </c>
      <c r="I51" s="84" t="s">
        <v>181</v>
      </c>
      <c r="J51" s="84" t="s">
        <v>173</v>
      </c>
      <c r="K51" s="87">
        <v>5509038.350000001</v>
      </c>
      <c r="L51" s="87">
        <v>2474338.55</v>
      </c>
      <c r="M51" s="90">
        <f t="shared" si="5"/>
        <v>7983376.9</v>
      </c>
      <c r="O51" s="84" t="s">
        <v>164</v>
      </c>
      <c r="P51" s="84" t="s">
        <v>181</v>
      </c>
      <c r="Q51" s="84" t="s">
        <v>173</v>
      </c>
      <c r="R51" s="108">
        <f t="shared" si="4"/>
        <v>0.9384998998963221</v>
      </c>
      <c r="S51" s="108">
        <f t="shared" si="1"/>
        <v>1.074305090546321</v>
      </c>
      <c r="T51" s="109">
        <f t="shared" si="2"/>
        <v>0.9805908624957946</v>
      </c>
    </row>
    <row r="52" spans="1:20" ht="18" customHeight="1">
      <c r="A52" s="84" t="s">
        <v>165</v>
      </c>
      <c r="B52" s="84" t="s">
        <v>183</v>
      </c>
      <c r="C52" s="84" t="s">
        <v>173</v>
      </c>
      <c r="D52" s="87">
        <v>14677673.909999996</v>
      </c>
      <c r="E52" s="87">
        <v>7054194.129999999</v>
      </c>
      <c r="F52" s="90">
        <f t="shared" si="3"/>
        <v>21731868.039999995</v>
      </c>
      <c r="H52" s="84" t="s">
        <v>165</v>
      </c>
      <c r="I52" s="84" t="s">
        <v>183</v>
      </c>
      <c r="J52" s="84" t="s">
        <v>173</v>
      </c>
      <c r="K52" s="87">
        <v>7527852.21</v>
      </c>
      <c r="L52" s="87">
        <v>3381071.8099999996</v>
      </c>
      <c r="M52" s="90">
        <f t="shared" si="5"/>
        <v>10908924.02</v>
      </c>
      <c r="O52" s="84" t="s">
        <v>165</v>
      </c>
      <c r="P52" s="84" t="s">
        <v>183</v>
      </c>
      <c r="Q52" s="84" t="s">
        <v>173</v>
      </c>
      <c r="R52" s="108">
        <f t="shared" si="4"/>
        <v>0.9497824214059585</v>
      </c>
      <c r="S52" s="108">
        <f t="shared" si="1"/>
        <v>1.0863780855337706</v>
      </c>
      <c r="T52" s="109">
        <f t="shared" si="2"/>
        <v>0.9921183794256545</v>
      </c>
    </row>
    <row r="53" spans="1:20" ht="18" customHeight="1">
      <c r="A53" s="84" t="s">
        <v>166</v>
      </c>
      <c r="B53" s="84" t="s">
        <v>183</v>
      </c>
      <c r="C53" s="84" t="s">
        <v>173</v>
      </c>
      <c r="D53" s="87">
        <v>23141148.449999996</v>
      </c>
      <c r="E53" s="87">
        <v>11121800.039999997</v>
      </c>
      <c r="F53" s="90">
        <f t="shared" si="3"/>
        <v>34262948.489999995</v>
      </c>
      <c r="H53" s="84" t="s">
        <v>166</v>
      </c>
      <c r="I53" s="84" t="s">
        <v>183</v>
      </c>
      <c r="J53" s="84" t="s">
        <v>173</v>
      </c>
      <c r="K53" s="87">
        <v>11887764.280000001</v>
      </c>
      <c r="L53" s="87">
        <v>5339275.33</v>
      </c>
      <c r="M53" s="90">
        <f t="shared" si="5"/>
        <v>17227039.61</v>
      </c>
      <c r="O53" s="84" t="s">
        <v>166</v>
      </c>
      <c r="P53" s="84" t="s">
        <v>183</v>
      </c>
      <c r="Q53" s="84" t="s">
        <v>173</v>
      </c>
      <c r="R53" s="108">
        <f t="shared" si="4"/>
        <v>0.9466358774401937</v>
      </c>
      <c r="S53" s="108">
        <f t="shared" si="1"/>
        <v>1.0830167677455202</v>
      </c>
      <c r="T53" s="109">
        <f t="shared" si="2"/>
        <v>0.9889051900775188</v>
      </c>
    </row>
    <row r="54" spans="1:20" ht="18" customHeight="1">
      <c r="A54" s="84" t="s">
        <v>167</v>
      </c>
      <c r="B54" s="84" t="s">
        <v>183</v>
      </c>
      <c r="C54" s="84" t="s">
        <v>173</v>
      </c>
      <c r="D54" s="87">
        <v>6700413.079999999</v>
      </c>
      <c r="E54" s="87">
        <v>3220266.0299999993</v>
      </c>
      <c r="F54" s="90">
        <f t="shared" si="3"/>
        <v>9920679.11</v>
      </c>
      <c r="H54" s="84" t="s">
        <v>167</v>
      </c>
      <c r="I54" s="84" t="s">
        <v>183</v>
      </c>
      <c r="J54" s="84" t="s">
        <v>173</v>
      </c>
      <c r="K54" s="87">
        <v>3439337.29</v>
      </c>
      <c r="L54" s="87">
        <v>1544750.5999999999</v>
      </c>
      <c r="M54" s="90">
        <f t="shared" si="5"/>
        <v>4984087.89</v>
      </c>
      <c r="O54" s="84" t="s">
        <v>167</v>
      </c>
      <c r="P54" s="84" t="s">
        <v>183</v>
      </c>
      <c r="Q54" s="84" t="s">
        <v>173</v>
      </c>
      <c r="R54" s="108">
        <f t="shared" si="4"/>
        <v>0.9481698115162178</v>
      </c>
      <c r="S54" s="108">
        <f t="shared" si="1"/>
        <v>1.0846510951347095</v>
      </c>
      <c r="T54" s="109">
        <f t="shared" si="2"/>
        <v>0.9904703385958951</v>
      </c>
    </row>
    <row r="55" spans="1:20" ht="18" customHeight="1">
      <c r="A55" s="84" t="s">
        <v>168</v>
      </c>
      <c r="B55" s="84" t="s">
        <v>183</v>
      </c>
      <c r="C55" s="84" t="s">
        <v>174</v>
      </c>
      <c r="D55" s="87">
        <v>14764509.49999999</v>
      </c>
      <c r="E55" s="87">
        <v>7095927.98</v>
      </c>
      <c r="F55" s="90">
        <f t="shared" si="3"/>
        <v>21860437.47999999</v>
      </c>
      <c r="H55" s="84" t="s">
        <v>168</v>
      </c>
      <c r="I55" s="84" t="s">
        <v>183</v>
      </c>
      <c r="J55" s="84" t="s">
        <v>174</v>
      </c>
      <c r="K55" s="87">
        <v>7593765.46</v>
      </c>
      <c r="L55" s="87">
        <v>3410675.96</v>
      </c>
      <c r="M55" s="90">
        <f t="shared" si="5"/>
        <v>11004441.42</v>
      </c>
      <c r="O55" s="84" t="s">
        <v>168</v>
      </c>
      <c r="P55" s="84" t="s">
        <v>183</v>
      </c>
      <c r="Q55" s="84" t="s">
        <v>174</v>
      </c>
      <c r="R55" s="108">
        <f t="shared" si="4"/>
        <v>0.9442935889673885</v>
      </c>
      <c r="S55" s="108">
        <f t="shared" si="1"/>
        <v>1.0805048803287662</v>
      </c>
      <c r="T55" s="109">
        <f t="shared" si="2"/>
        <v>0.986510413901589</v>
      </c>
    </row>
    <row r="56" spans="1:20" ht="18" customHeight="1">
      <c r="A56" s="84" t="s">
        <v>169</v>
      </c>
      <c r="B56" s="84" t="s">
        <v>185</v>
      </c>
      <c r="C56" s="84" t="s">
        <v>173</v>
      </c>
      <c r="D56" s="87">
        <v>9048212.250000006</v>
      </c>
      <c r="E56" s="87">
        <v>4348634.970000001</v>
      </c>
      <c r="F56" s="90">
        <f t="shared" si="3"/>
        <v>13396847.220000006</v>
      </c>
      <c r="H56" s="84" t="s">
        <v>169</v>
      </c>
      <c r="I56" s="84" t="s">
        <v>185</v>
      </c>
      <c r="J56" s="84" t="s">
        <v>173</v>
      </c>
      <c r="K56" s="87">
        <v>4667556.54</v>
      </c>
      <c r="L56" s="87">
        <v>2096394.0899999999</v>
      </c>
      <c r="M56" s="90">
        <f t="shared" si="5"/>
        <v>6763950.63</v>
      </c>
      <c r="O56" s="84" t="s">
        <v>169</v>
      </c>
      <c r="P56" s="84" t="s">
        <v>185</v>
      </c>
      <c r="Q56" s="84" t="s">
        <v>173</v>
      </c>
      <c r="R56" s="108">
        <f t="shared" si="4"/>
        <v>0.938532971686296</v>
      </c>
      <c r="S56" s="108">
        <f t="shared" si="1"/>
        <v>1.0743404070558134</v>
      </c>
      <c r="T56" s="109">
        <f t="shared" si="2"/>
        <v>0.9806246309044995</v>
      </c>
    </row>
    <row r="57" spans="1:20" s="112" customFormat="1" ht="19.5" customHeight="1">
      <c r="A57" s="86" t="s">
        <v>170</v>
      </c>
      <c r="B57" s="86"/>
      <c r="C57" s="86"/>
      <c r="D57" s="88">
        <f>SUM(D4:D56)</f>
        <v>660347405.8699999</v>
      </c>
      <c r="E57" s="88">
        <f>SUM(E4:E56)</f>
        <v>317367645.7100001</v>
      </c>
      <c r="F57" s="91">
        <f>SUM(F4:F56)</f>
        <v>977715051.58</v>
      </c>
      <c r="H57" s="86" t="s">
        <v>170</v>
      </c>
      <c r="I57" s="86"/>
      <c r="J57" s="86"/>
      <c r="K57" s="88">
        <f>SUM(K4:K56)</f>
        <v>337673357.02000004</v>
      </c>
      <c r="L57" s="88">
        <f>SUM(L4:L56)</f>
        <v>151663061.59</v>
      </c>
      <c r="M57" s="91">
        <f>SUM(M4:M56)</f>
        <v>489336418.60999995</v>
      </c>
      <c r="O57" s="86" t="s">
        <v>170</v>
      </c>
      <c r="P57" s="86"/>
      <c r="Q57" s="86"/>
      <c r="R57" s="110">
        <f t="shared" si="4"/>
        <v>0.9555804215577726</v>
      </c>
      <c r="S57" s="110">
        <f t="shared" si="1"/>
        <v>1.0925836679201386</v>
      </c>
      <c r="T57" s="111">
        <f t="shared" si="2"/>
        <v>0.9980426847388131</v>
      </c>
    </row>
    <row r="59" spans="1:20" ht="30" customHeight="1">
      <c r="A59" s="125" t="s">
        <v>175</v>
      </c>
      <c r="B59" s="125"/>
      <c r="C59" s="125"/>
      <c r="D59" s="125"/>
      <c r="E59" s="125"/>
      <c r="F59" s="125"/>
      <c r="H59" s="125" t="s">
        <v>175</v>
      </c>
      <c r="I59" s="125"/>
      <c r="J59" s="125"/>
      <c r="K59" s="125"/>
      <c r="L59" s="125"/>
      <c r="M59" s="125"/>
      <c r="O59" s="125" t="s">
        <v>175</v>
      </c>
      <c r="P59" s="125"/>
      <c r="Q59" s="125"/>
      <c r="R59" s="125"/>
      <c r="S59" s="125"/>
      <c r="T59" s="125"/>
    </row>
  </sheetData>
  <sheetProtection/>
  <mergeCells count="3">
    <mergeCell ref="A59:F59"/>
    <mergeCell ref="H59:M59"/>
    <mergeCell ref="O59:T5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K3:M88"/>
  <sheetViews>
    <sheetView showGridLines="0" zoomScalePageLayoutView="0" workbookViewId="0" topLeftCell="A1">
      <selection activeCell="L92" sqref="L92"/>
    </sheetView>
  </sheetViews>
  <sheetFormatPr defaultColWidth="11.421875" defaultRowHeight="12.75"/>
  <cols>
    <col min="10" max="10" width="5.00390625" style="72" customWidth="1"/>
    <col min="11" max="11" width="11.57421875" style="93" bestFit="1" customWidth="1"/>
    <col min="12" max="12" width="16.7109375" style="93" bestFit="1" customWidth="1"/>
    <col min="13" max="13" width="15.7109375" style="93" bestFit="1" customWidth="1"/>
    <col min="14" max="15" width="11.421875" style="72" customWidth="1"/>
    <col min="16" max="16" width="11.421875" style="102" customWidth="1"/>
  </cols>
  <sheetData>
    <row r="3" spans="12:13" ht="25.5">
      <c r="L3" s="94" t="s">
        <v>91</v>
      </c>
      <c r="M3" s="94" t="s">
        <v>92</v>
      </c>
    </row>
    <row r="4" spans="11:13" ht="12.75">
      <c r="K4" s="101">
        <v>44136</v>
      </c>
      <c r="L4" s="95">
        <f>+'Municipios Noviemb 2021 vs 2020'!P91</f>
        <v>1168408369.4</v>
      </c>
      <c r="M4" s="95">
        <f>+'Municipios Noviemb 2021 vs 2020'!U91</f>
        <v>615435560.56</v>
      </c>
    </row>
    <row r="5" spans="11:13" ht="12.75">
      <c r="K5" s="101">
        <v>44501</v>
      </c>
      <c r="L5" s="95">
        <f>+'Municipios Noviemb 2021 vs 2020'!E91</f>
        <v>1786197458.9300003</v>
      </c>
      <c r="M5" s="95">
        <f>+'Municipios Noviemb 2021 vs 2020'!J91</f>
        <v>1052108413.7900001</v>
      </c>
    </row>
    <row r="29" spans="12:13" ht="25.5">
      <c r="L29" s="94" t="s">
        <v>91</v>
      </c>
      <c r="M29" s="94" t="s">
        <v>92</v>
      </c>
    </row>
    <row r="30" spans="11:13" ht="12.75">
      <c r="K30" s="93" t="s">
        <v>96</v>
      </c>
      <c r="L30" s="95">
        <f>+'Municipios Acum Nov. 2021 vs 20'!P91</f>
        <v>10696074034.99</v>
      </c>
      <c r="M30" s="95">
        <f>+'Municipios Acum Nov. 2021 vs 20'!U91</f>
        <v>5536216239.990002</v>
      </c>
    </row>
    <row r="31" spans="11:13" ht="12.75">
      <c r="K31" s="93" t="s">
        <v>198</v>
      </c>
      <c r="L31" s="95">
        <f>+'Municipios Acum Nov. 2021 vs 20'!E91</f>
        <v>17512339709.260006</v>
      </c>
      <c r="M31" s="95">
        <f>+'Municipios Acum Nov. 2021 vs 20'!J91</f>
        <v>9549523674.57</v>
      </c>
    </row>
    <row r="58" spans="12:13" ht="25.5">
      <c r="L58" s="94" t="s">
        <v>91</v>
      </c>
      <c r="M58" s="94" t="s">
        <v>92</v>
      </c>
    </row>
    <row r="59" spans="11:13" ht="12.75">
      <c r="K59" s="101">
        <v>44136</v>
      </c>
      <c r="L59" s="95">
        <f>+'Comunas Noviembre 2021 vs 2020'!K57</f>
        <v>39933805.52999999</v>
      </c>
      <c r="M59" s="95">
        <f>+'Comunas Noviembre 2021 vs 2020'!L57</f>
        <v>16215513.970000003</v>
      </c>
    </row>
    <row r="60" spans="11:13" ht="12.75">
      <c r="K60" s="101">
        <v>44501</v>
      </c>
      <c r="L60" s="95">
        <f>+'Comunas Noviembre 2021 vs 2020'!D57</f>
        <v>70617071.52</v>
      </c>
      <c r="M60" s="95">
        <f>+'Comunas Noviembre 2021 vs 2020'!E57</f>
        <v>34220168.04000001</v>
      </c>
    </row>
    <row r="61" spans="11:13" ht="12.75">
      <c r="K61" s="94"/>
      <c r="L61" s="95"/>
      <c r="M61" s="95"/>
    </row>
    <row r="62" spans="11:13" ht="12.75">
      <c r="K62" s="94"/>
      <c r="L62" s="95"/>
      <c r="M62" s="95"/>
    </row>
    <row r="63" spans="11:13" ht="12.75">
      <c r="K63" s="94"/>
      <c r="L63" s="95"/>
      <c r="M63" s="95"/>
    </row>
    <row r="86" spans="12:13" ht="25.5">
      <c r="L86" s="94" t="s">
        <v>91</v>
      </c>
      <c r="M86" s="94" t="s">
        <v>92</v>
      </c>
    </row>
    <row r="87" spans="11:13" ht="12.75">
      <c r="K87" s="93" t="s">
        <v>96</v>
      </c>
      <c r="L87" s="95">
        <f>+'Comunas Acum Noviemb 2021 vs 20'!K57</f>
        <v>337673357.02000004</v>
      </c>
      <c r="M87" s="95">
        <f>+'Comunas Acum Noviemb 2021 vs 20'!L57</f>
        <v>151663061.59</v>
      </c>
    </row>
    <row r="88" spans="11:13" ht="12.75">
      <c r="K88" s="93" t="s">
        <v>198</v>
      </c>
      <c r="L88" s="95">
        <f>+'Comunas Acum Noviemb 2021 vs 20'!D57</f>
        <v>660347405.8699999</v>
      </c>
      <c r="M88" s="95">
        <f>+'Comunas Acum Noviemb 2021 vs 20'!E57</f>
        <v>317367645.7100001</v>
      </c>
    </row>
  </sheetData>
  <sheetProtection/>
  <printOptions/>
  <pageMargins left="0.66" right="0.35" top="0.7480314960629921" bottom="0.33" header="0.31496062992125984" footer="0.31496062992125984"/>
  <pageSetup fitToHeight="1" fitToWidth="1" horizontalDpi="600" verticalDpi="600" orientation="portrait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DGRM</dc:creator>
  <cp:keywords/>
  <dc:description/>
  <cp:lastModifiedBy>Gob E R 2</cp:lastModifiedBy>
  <cp:lastPrinted>2020-03-30T14:29:13Z</cp:lastPrinted>
  <dcterms:created xsi:type="dcterms:W3CDTF">2016-11-11T12:47:15Z</dcterms:created>
  <dcterms:modified xsi:type="dcterms:W3CDTF">2022-01-05T12:24:55Z</dcterms:modified>
  <cp:category/>
  <cp:version/>
  <cp:contentType/>
  <cp:contentStatus/>
</cp:coreProperties>
</file>