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0" windowWidth="9150" windowHeight="3675" activeTab="0"/>
  </bookViews>
  <sheets>
    <sheet name="Municipios Dic. 2021 vs 2020" sheetId="1" r:id="rId1"/>
    <sheet name="Municipios Acum Dic. 2021 vs 20" sheetId="2" r:id="rId2"/>
    <sheet name="Comunas Diciembre 2021 vs 2020" sheetId="3" r:id="rId3"/>
    <sheet name="Comunas Acum Dic. 2021 vs 20" sheetId="4" r:id="rId4"/>
    <sheet name="Gráficos" sheetId="5" r:id="rId5"/>
  </sheets>
  <definedNames>
    <definedName name="_xlnm.Print_Area" localSheetId="3">'Comunas Acum Dic. 2021 vs 20'!$A$1:$F$59</definedName>
    <definedName name="_xlnm.Print_Area" localSheetId="2">'Comunas Diciembre 2021 vs 2020'!$A$1:$F$59</definedName>
    <definedName name="_xlnm.Print_Area" localSheetId="4">'Gráficos'!$A$1:$J$113</definedName>
    <definedName name="Datos_1">#REF!</definedName>
    <definedName name="_xlnm.Print_Titles" localSheetId="1">'Municipios Acum Dic. 2021 vs 20'!$2:$5</definedName>
    <definedName name="_xlnm.Print_Titles" localSheetId="0">'Municipios Dic. 2021 vs 2020'!$1:$5</definedName>
  </definedNames>
  <calcPr fullCalcOnLoad="1"/>
</workbook>
</file>

<file path=xl/sharedStrings.xml><?xml version="1.0" encoding="utf-8"?>
<sst xmlns="http://schemas.openxmlformats.org/spreadsheetml/2006/main" count="2637" uniqueCount="205">
  <si>
    <t>ALDEA SAN ANTONIO</t>
  </si>
  <si>
    <t>ARANGUREN</t>
  </si>
  <si>
    <t>BASAVILBASO</t>
  </si>
  <si>
    <t>BOVRIL</t>
  </si>
  <si>
    <t>CASEROS</t>
  </si>
  <si>
    <t>CERRITO</t>
  </si>
  <si>
    <t>CONCORDIA</t>
  </si>
  <si>
    <t>CONSCRIPTO BERNARDI</t>
  </si>
  <si>
    <t>CRESPO</t>
  </si>
  <si>
    <t>DIAMANTE</t>
  </si>
  <si>
    <t>FEDERAL</t>
  </si>
  <si>
    <t>GENERAL CAMPOS</t>
  </si>
  <si>
    <t>GENERAL GALARZA</t>
  </si>
  <si>
    <t>GUALEGUAY</t>
  </si>
  <si>
    <t>HASENKAMP</t>
  </si>
  <si>
    <t>IBICUY</t>
  </si>
  <si>
    <t>LA CRIOLLA</t>
  </si>
  <si>
    <t>LA PAZ</t>
  </si>
  <si>
    <t>LARROQUE</t>
  </si>
  <si>
    <t>ROSARIO DEL TALA</t>
  </si>
  <si>
    <t>SAN BENITO</t>
  </si>
  <si>
    <t>SANTA ANA</t>
  </si>
  <si>
    <t>SANTA ELENA</t>
  </si>
  <si>
    <t>TABOSSI</t>
  </si>
  <si>
    <t>URDINARRAIN</t>
  </si>
  <si>
    <t>VIALE</t>
  </si>
  <si>
    <t>VICTORIA</t>
  </si>
  <si>
    <t>VILLA CLARA</t>
  </si>
  <si>
    <t>VILLA ELISA</t>
  </si>
  <si>
    <t>VILLA DOMINGUEZ</t>
  </si>
  <si>
    <t>VILLA MANTERO</t>
  </si>
  <si>
    <t>VILLA PARANACITO</t>
  </si>
  <si>
    <t>VILLA DEL ROSARIO</t>
  </si>
  <si>
    <t>VILLAGUAY</t>
  </si>
  <si>
    <t>PIEDRAS BLANCAS</t>
  </si>
  <si>
    <t>UBAJAY</t>
  </si>
  <si>
    <t>SAN JUSTO</t>
  </si>
  <si>
    <t>HERRERA</t>
  </si>
  <si>
    <t>ESTANCIA GRANDE</t>
  </si>
  <si>
    <t>PRONUNCIAMIENTO</t>
  </si>
  <si>
    <t>GILBERT</t>
  </si>
  <si>
    <t>LOS CONQUISTADORES</t>
  </si>
  <si>
    <t>PUEBLO GENERAL BELGRANO</t>
  </si>
  <si>
    <t>ORO VERDE</t>
  </si>
  <si>
    <t>VILLA URQUIZA</t>
  </si>
  <si>
    <t>CEIBAS</t>
  </si>
  <si>
    <t>SAN GUSTAVO</t>
  </si>
  <si>
    <t>SANTA ANITA</t>
  </si>
  <si>
    <t>COLONIA AVELLANEDA</t>
  </si>
  <si>
    <t>Total general</t>
  </si>
  <si>
    <t>Municipios</t>
  </si>
  <si>
    <t>Garantía</t>
  </si>
  <si>
    <t>Ingresos Brutos</t>
  </si>
  <si>
    <t>Inmobiliario</t>
  </si>
  <si>
    <t>Automotor</t>
  </si>
  <si>
    <t>Subtotal Diaria</t>
  </si>
  <si>
    <t>Coparticipación Régimen Provincial</t>
  </si>
  <si>
    <t>De Recursos del Régimen Federal</t>
  </si>
  <si>
    <t>De Recursos Tributarios Provinciales</t>
  </si>
  <si>
    <t>1º DE MAYO</t>
  </si>
  <si>
    <t>ALCARÁZ</t>
  </si>
  <si>
    <t>CHAJARÍ</t>
  </si>
  <si>
    <t>COLÓN</t>
  </si>
  <si>
    <t>COLONIA AYUÍ</t>
  </si>
  <si>
    <t>COLONIA ELÍA</t>
  </si>
  <si>
    <t>CONCEPCIÓN DEL URUGUAY</t>
  </si>
  <si>
    <t>ENRIQUE CARBÓ</t>
  </si>
  <si>
    <t>FEDERACIÓN</t>
  </si>
  <si>
    <t>GENERAL RAMÍREZ</t>
  </si>
  <si>
    <t>GOBERNADOR MACIÁ</t>
  </si>
  <si>
    <t>GOBERNADOR MANSILLA</t>
  </si>
  <si>
    <t>GUALEGUAYCHÚ</t>
  </si>
  <si>
    <t>HERNÁNDEZ</t>
  </si>
  <si>
    <t>LIBERTADOR SAN MARTÍN</t>
  </si>
  <si>
    <t>LOS CHARRÚAS</t>
  </si>
  <si>
    <t>LUCAS GONZÁLEZ</t>
  </si>
  <si>
    <t>MARÍA GRANDE</t>
  </si>
  <si>
    <t>NOGOYÁ</t>
  </si>
  <si>
    <t>PARANÁ</t>
  </si>
  <si>
    <t>PUERTO YERUÁ</t>
  </si>
  <si>
    <t>SAN JOSÉ</t>
  </si>
  <si>
    <t>SAN JOSÉ DE FELICIANO</t>
  </si>
  <si>
    <t>SAN SALVADOR</t>
  </si>
  <si>
    <t>SAUCE DE LUNA</t>
  </si>
  <si>
    <t>SEGUÍ</t>
  </si>
  <si>
    <t>VALLE MARÍA</t>
  </si>
  <si>
    <t>VILLA HERNANDARIAS</t>
  </si>
  <si>
    <t>Partido Político</t>
  </si>
  <si>
    <t>SAN JAIME DE LA FRONTERA</t>
  </si>
  <si>
    <t>desde</t>
  </si>
  <si>
    <t>Período:</t>
  </si>
  <si>
    <t>Coparticipación Nacional</t>
  </si>
  <si>
    <t>Coparticipación Provincial</t>
  </si>
  <si>
    <t>(1) Corresponde al 15% de reduccion de la detraccion conforme Art. 1 del Acuerdo Nacion-Provincias.</t>
  </si>
  <si>
    <t>(2) Corresponde al 12% de reduccion de la detraccion conforme Art. 1 del Acuerdo Nacion-Provincias.</t>
  </si>
  <si>
    <t>LIQUIDACIÓN DE COPARTICIPACIÓN DE IMPUESTOS NACIONALES Y PROVINCIALES A MUNICIPIOS</t>
  </si>
  <si>
    <t>Año 2020</t>
  </si>
  <si>
    <t>ALIANZA CAMBIEMOS</t>
  </si>
  <si>
    <t>ALIANZA F. J. CREER ENTRE RÍOS</t>
  </si>
  <si>
    <t>UNIÓN VECINAL CERRITO</t>
  </si>
  <si>
    <t>VECINALISMO COLONENSE</t>
  </si>
  <si>
    <t>PROGRESA ESTANCIA GRANDE</t>
  </si>
  <si>
    <t>UNIÓN VECINAL LIBERTADOR SAN MARTIN</t>
  </si>
  <si>
    <t>MOVIMIENTO DE PARTICIPACIÓN CIUDADANA</t>
  </si>
  <si>
    <t>UNIÓN POR EL CAMBIO LUQUENSE</t>
  </si>
  <si>
    <t>UNIÓN VECINAL ORO VERDE</t>
  </si>
  <si>
    <t>NUEVA GENERACIÓN</t>
  </si>
  <si>
    <t>UNIÓN VECINAL TALENSE</t>
  </si>
  <si>
    <t>UNIÓN POR EL FUTURO DE SANTA ANA</t>
  </si>
  <si>
    <t>JUNTOS POR SANTA ELENA</t>
  </si>
  <si>
    <t>JUNTA VECINAL UBAJAY</t>
  </si>
  <si>
    <t>FRENTE PARA TODOS POR URDINARRAIN</t>
  </si>
  <si>
    <t>MOVIMIENTO UNIFICADOR PARTICIP. Y PROGRESO</t>
  </si>
  <si>
    <t>ENCUENTRO POR VILLA DEL ROSARIO</t>
  </si>
  <si>
    <t>Coparticipación de Impuestos Nacionales</t>
  </si>
  <si>
    <t>Coparticipación de Impuestos Provinciales</t>
  </si>
  <si>
    <t>Total Nominal</t>
  </si>
  <si>
    <t>6TO.DISTRITO GUALEGUAY</t>
  </si>
  <si>
    <t>ALDEA ASUNCIÓN</t>
  </si>
  <si>
    <t>ALDEA PROTESTANTE</t>
  </si>
  <si>
    <t>ALDEA SAN JUAN</t>
  </si>
  <si>
    <t>ALDEA SANTA MARÍA</t>
  </si>
  <si>
    <t>ALDEA SPATZENKUTTER</t>
  </si>
  <si>
    <t>ANTELO</t>
  </si>
  <si>
    <t>ARROYO BARU</t>
  </si>
  <si>
    <t>COLONIA AVIGDOR</t>
  </si>
  <si>
    <t>COLONIA CRESPO</t>
  </si>
  <si>
    <t>COLONIA ENSAYO</t>
  </si>
  <si>
    <t>COMUNA TALA</t>
  </si>
  <si>
    <t>DON CRISTOBAL SEGUNDA</t>
  </si>
  <si>
    <t>DURAZNO</t>
  </si>
  <si>
    <t>EL CIMARRON</t>
  </si>
  <si>
    <t>EL PALENQUE</t>
  </si>
  <si>
    <t>EL SOLAR</t>
  </si>
  <si>
    <t>ESTACIÓN SOSA</t>
  </si>
  <si>
    <t>FEBRE</t>
  </si>
  <si>
    <t>GENERAL ROCA</t>
  </si>
  <si>
    <t>GOBERNADOR ECHAGÜE</t>
  </si>
  <si>
    <t>GOBERNADOR ETCHEVEHERE</t>
  </si>
  <si>
    <t>GOBERNADOR RACEDO</t>
  </si>
  <si>
    <t>GOBERNADOR SOLA</t>
  </si>
  <si>
    <t>GUARDAMONTE</t>
  </si>
  <si>
    <t>INGENIERO SAJAROFF</t>
  </si>
  <si>
    <t>IRAZUSTA</t>
  </si>
  <si>
    <t>JUBILEO</t>
  </si>
  <si>
    <t>LA CLARITA</t>
  </si>
  <si>
    <t>LA PICADA</t>
  </si>
  <si>
    <t>LAS CUEVAS</t>
  </si>
  <si>
    <t>LAS GARZAS</t>
  </si>
  <si>
    <t>LAS MOSCAS</t>
  </si>
  <si>
    <t>LIBAROS</t>
  </si>
  <si>
    <t>NUEVA ESCOCIA</t>
  </si>
  <si>
    <t>NUEVA VIZCAYA</t>
  </si>
  <si>
    <t>OMBU</t>
  </si>
  <si>
    <t>PARAJE LAS TUNAS</t>
  </si>
  <si>
    <t>PASO DE LA LAGUNA</t>
  </si>
  <si>
    <t>PEDERNAL</t>
  </si>
  <si>
    <t>PUEBLO CAZES</t>
  </si>
  <si>
    <t>PUERTO CURTIEMBRE</t>
  </si>
  <si>
    <t>RINCÓN DE NOGOYA</t>
  </si>
  <si>
    <t>RINCÓN DEL DOLL</t>
  </si>
  <si>
    <t>ROCAMORA</t>
  </si>
  <si>
    <t>SAN CIPRIANO</t>
  </si>
  <si>
    <t>SAN MARCIAL</t>
  </si>
  <si>
    <t>SAN VICTOR</t>
  </si>
  <si>
    <t>SAUCE MONTRULL</t>
  </si>
  <si>
    <t>SAUCE PINTO</t>
  </si>
  <si>
    <t>TEZANOS PINTO</t>
  </si>
  <si>
    <t>VILLA FONTANA</t>
  </si>
  <si>
    <t>XX DE SETIEMBRE</t>
  </si>
  <si>
    <t>TOTALES</t>
  </si>
  <si>
    <t>LIQUIDACIÓN DE COPARTICIPACIÓN DE IMPUESTOS NACIONALES Y PROVINCIALES A COMUNAS</t>
  </si>
  <si>
    <r>
      <t xml:space="preserve">Comunas </t>
    </r>
    <r>
      <rPr>
        <sz val="10"/>
        <color indexed="8"/>
        <rFont val="Century Gothic"/>
        <family val="2"/>
      </rPr>
      <t>(1)</t>
    </r>
  </si>
  <si>
    <t>CREER ENTRE RIOS</t>
  </si>
  <si>
    <t>CAMBIEMOS</t>
  </si>
  <si>
    <t>(1) Comunas declaradas a partir del 11 de Diciembre de 2019 (Dto. 110/19 y 248/19), incorporadas al Régimen Provincial de Coparticipación a partir de Enero 2020 según Art. 8 de la Ley N° 10.775.</t>
  </si>
  <si>
    <t>(3) Municipios declarados a partir del 11 de Diciembre de 2019 (Dto. 11, 12, 13, 14 y 15/19), incorporados al Régimen Provincial de Coparticipación a partir de Enero 2020 según Art. 8 de la Ley N° 8.492.</t>
  </si>
  <si>
    <t>Departamento</t>
  </si>
  <si>
    <t>URUGUAY</t>
  </si>
  <si>
    <t>ISLAS</t>
  </si>
  <si>
    <t>TALA</t>
  </si>
  <si>
    <t>FELICIANO</t>
  </si>
  <si>
    <t>GUALEGUAYCHU</t>
  </si>
  <si>
    <t>PARANA</t>
  </si>
  <si>
    <t>COLON</t>
  </si>
  <si>
    <t>NOGOYA</t>
  </si>
  <si>
    <t>LIQUIDACIÓN DE COPARTICIPACIÓN DE IMPUESTOS NACIONALES Y PROVINCIALES Y DISTRIBUCIÓN DEL FONDO FEDERAL SOLIDARIO</t>
  </si>
  <si>
    <t>Diaria</t>
  </si>
  <si>
    <t>ALDEA BRASILERA</t>
  </si>
  <si>
    <t>ALDEA MARÍA LUISA</t>
  </si>
  <si>
    <t>EL PINGO</t>
  </si>
  <si>
    <t>PUEBLO BRUGO</t>
  </si>
  <si>
    <t>PUEBLO LIEBIG</t>
  </si>
  <si>
    <t xml:space="preserve">ALDEA BRASILERA </t>
  </si>
  <si>
    <t xml:space="preserve">ALDEA MARÍA LUISA </t>
  </si>
  <si>
    <t xml:space="preserve">PUEBLO BRUGO </t>
  </si>
  <si>
    <t xml:space="preserve">PUEBLO LIEBIG </t>
  </si>
  <si>
    <t xml:space="preserve">EL PINGO </t>
  </si>
  <si>
    <t>Año 2021</t>
  </si>
  <si>
    <t>12/2021</t>
  </si>
  <si>
    <t>12/2020</t>
  </si>
  <si>
    <t>12/2021 vs 12/2020</t>
  </si>
  <si>
    <t>Acumulado a 12/2021</t>
  </si>
  <si>
    <t>Acumulado a 12/2020</t>
  </si>
  <si>
    <t>Acumulado a 12/2021 vs Acumulado a 12/2020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</si>
</sst>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C0A]dddd\,\ dd&quot; de &quot;mmmm&quot; de &quot;yyyy"/>
    <numFmt numFmtId="181" formatCode="_ * #,##0.0_ ;_ * \-#,##0.0_ ;_ * &quot;-&quot;??_ ;_ @_ "/>
    <numFmt numFmtId="182" formatCode="_ * #,##0_ ;_ * \-#,##0_ ;_ * &quot;-&quot;??_ ;_ @_ "/>
    <numFmt numFmtId="183" formatCode="_(&quot;$&quot;* #,##0_);_(&quot;$&quot;* \(#,##0\);_(&quot;$&quot;* &quot;-&quot;_);_(@_)"/>
    <numFmt numFmtId="184" formatCode="_(\$* #,##0_);_(\$* \(#,##0\);_(\$* &quot;-&quot;_);_(@_)"/>
    <numFmt numFmtId="185" formatCode="\$\ #,##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C0A]dddd\,\ dd&quot; de &quot;mmmm&quot; de &quot;yyyy"/>
    <numFmt numFmtId="191" formatCode="[$-C0A]mmm\-yy;@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8"/>
      <color indexed="8"/>
      <name val="Century Gothic"/>
      <family val="2"/>
    </font>
    <font>
      <sz val="15.5"/>
      <color indexed="8"/>
      <name val="Century Gothic"/>
      <family val="0"/>
    </font>
    <font>
      <sz val="11"/>
      <color indexed="8"/>
      <name val="Century Gothic"/>
      <family val="0"/>
    </font>
    <font>
      <sz val="7.55"/>
      <color indexed="8"/>
      <name val="Century Goth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MS Sans Serif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9"/>
      <name val="MS Sans Serif"/>
      <family val="2"/>
    </font>
    <font>
      <sz val="13"/>
      <color indexed="8"/>
      <name val="Century Gothic"/>
      <family val="0"/>
    </font>
    <font>
      <sz val="2"/>
      <color indexed="8"/>
      <name val="Century Gothic"/>
      <family val="0"/>
    </font>
    <font>
      <b/>
      <sz val="13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MS Sans Serif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26">
    <xf numFmtId="0" fontId="0" fillId="0" borderId="0" xfId="0" applyAlignment="1">
      <alignment/>
    </xf>
    <xf numFmtId="179" fontId="6" fillId="0" borderId="0" xfId="49" applyFont="1" applyAlignment="1">
      <alignment/>
    </xf>
    <xf numFmtId="179" fontId="6" fillId="0" borderId="10" xfId="49" applyFont="1" applyBorder="1" applyAlignment="1">
      <alignment/>
    </xf>
    <xf numFmtId="179" fontId="6" fillId="0" borderId="11" xfId="49" applyFont="1" applyBorder="1" applyAlignment="1">
      <alignment/>
    </xf>
    <xf numFmtId="179" fontId="7" fillId="0" borderId="12" xfId="49" applyFont="1" applyBorder="1" applyAlignment="1">
      <alignment horizontal="center" vertical="center" wrapText="1"/>
    </xf>
    <xf numFmtId="9" fontId="6" fillId="0" borderId="10" xfId="61" applyFont="1" applyBorder="1" applyAlignment="1">
      <alignment/>
    </xf>
    <xf numFmtId="9" fontId="6" fillId="0" borderId="13" xfId="61" applyFont="1" applyBorder="1" applyAlignment="1">
      <alignment/>
    </xf>
    <xf numFmtId="9" fontId="6" fillId="0" borderId="11" xfId="61" applyFont="1" applyBorder="1" applyAlignment="1">
      <alignment/>
    </xf>
    <xf numFmtId="9" fontId="6" fillId="0" borderId="0" xfId="61" applyFont="1" applyAlignment="1">
      <alignment/>
    </xf>
    <xf numFmtId="49" fontId="9" fillId="0" borderId="0" xfId="49" applyNumberFormat="1" applyFont="1" applyAlignment="1">
      <alignment horizontal="center" vertical="center"/>
    </xf>
    <xf numFmtId="179" fontId="10" fillId="0" borderId="14" xfId="49" applyFont="1" applyBorder="1" applyAlignment="1">
      <alignment horizontal="center" vertical="center" wrapText="1"/>
    </xf>
    <xf numFmtId="14" fontId="10" fillId="0" borderId="15" xfId="49" applyNumberFormat="1" applyFont="1" applyBorder="1" applyAlignment="1">
      <alignment horizontal="center" vertical="center" wrapText="1"/>
    </xf>
    <xf numFmtId="49" fontId="6" fillId="0" borderId="0" xfId="49" applyNumberFormat="1" applyFont="1" applyAlignment="1">
      <alignment/>
    </xf>
    <xf numFmtId="179" fontId="7" fillId="0" borderId="16" xfId="49" applyFont="1" applyBorder="1" applyAlignment="1">
      <alignment horizontal="center" vertical="center" wrapText="1"/>
    </xf>
    <xf numFmtId="179" fontId="10" fillId="0" borderId="17" xfId="49" applyFont="1" applyBorder="1" applyAlignment="1">
      <alignment horizontal="center" vertical="center" wrapText="1"/>
    </xf>
    <xf numFmtId="14" fontId="10" fillId="0" borderId="18" xfId="49" applyNumberFormat="1" applyFont="1" applyBorder="1" applyAlignment="1">
      <alignment horizontal="center" vertical="center" wrapText="1"/>
    </xf>
    <xf numFmtId="179" fontId="6" fillId="0" borderId="19" xfId="49" applyFont="1" applyBorder="1" applyAlignment="1">
      <alignment horizontal="center" vertical="center" wrapText="1"/>
    </xf>
    <xf numFmtId="179" fontId="6" fillId="0" borderId="20" xfId="49" applyFont="1" applyBorder="1" applyAlignment="1">
      <alignment horizontal="center" vertical="center" wrapText="1"/>
    </xf>
    <xf numFmtId="179" fontId="6" fillId="0" borderId="0" xfId="49" applyFont="1" applyAlignment="1">
      <alignment vertical="center"/>
    </xf>
    <xf numFmtId="182" fontId="6" fillId="0" borderId="10" xfId="49" applyNumberFormat="1" applyFont="1" applyBorder="1" applyAlignment="1">
      <alignment/>
    </xf>
    <xf numFmtId="179" fontId="6" fillId="2" borderId="13" xfId="49" applyFont="1" applyFill="1" applyBorder="1" applyAlignment="1">
      <alignment horizontal="center" vertical="center" wrapText="1"/>
    </xf>
    <xf numFmtId="179" fontId="6" fillId="2" borderId="21" xfId="49" applyFont="1" applyFill="1" applyBorder="1" applyAlignment="1">
      <alignment horizontal="center" vertical="center" wrapText="1"/>
    </xf>
    <xf numFmtId="182" fontId="8" fillId="2" borderId="22" xfId="49" applyNumberFormat="1" applyFont="1" applyFill="1" applyBorder="1" applyAlignment="1">
      <alignment horizontal="left"/>
    </xf>
    <xf numFmtId="182" fontId="8" fillId="2" borderId="23" xfId="49" applyNumberFormat="1" applyFont="1" applyFill="1" applyBorder="1" applyAlignment="1">
      <alignment horizontal="left"/>
    </xf>
    <xf numFmtId="182" fontId="6" fillId="2" borderId="23" xfId="49" applyNumberFormat="1" applyFont="1" applyFill="1" applyBorder="1" applyAlignment="1">
      <alignment horizontal="left"/>
    </xf>
    <xf numFmtId="182" fontId="8" fillId="2" borderId="24" xfId="49" applyNumberFormat="1" applyFont="1" applyFill="1" applyBorder="1" applyAlignment="1">
      <alignment horizontal="left"/>
    </xf>
    <xf numFmtId="182" fontId="6" fillId="2" borderId="21" xfId="49" applyNumberFormat="1" applyFont="1" applyFill="1" applyBorder="1" applyAlignment="1">
      <alignment/>
    </xf>
    <xf numFmtId="182" fontId="6" fillId="0" borderId="13" xfId="49" applyNumberFormat="1" applyFont="1" applyBorder="1" applyAlignment="1">
      <alignment/>
    </xf>
    <xf numFmtId="179" fontId="6" fillId="2" borderId="25" xfId="49" applyFont="1" applyFill="1" applyBorder="1" applyAlignment="1">
      <alignment horizontal="center" vertical="center" wrapText="1"/>
    </xf>
    <xf numFmtId="0" fontId="0" fillId="0" borderId="0" xfId="59">
      <alignment/>
      <protection/>
    </xf>
    <xf numFmtId="0" fontId="0" fillId="0" borderId="0" xfId="59" applyAlignment="1">
      <alignment vertical="center"/>
      <protection/>
    </xf>
    <xf numFmtId="179" fontId="6" fillId="0" borderId="26" xfId="49" applyFont="1" applyBorder="1" applyAlignment="1">
      <alignment horizontal="center" vertical="center" wrapText="1"/>
    </xf>
    <xf numFmtId="179" fontId="6" fillId="0" borderId="27" xfId="49" applyFont="1" applyBorder="1" applyAlignment="1">
      <alignment horizontal="center" vertical="center" wrapText="1"/>
    </xf>
    <xf numFmtId="179" fontId="6" fillId="0" borderId="28" xfId="49" applyFont="1" applyBorder="1" applyAlignment="1">
      <alignment horizontal="center" vertical="center" wrapText="1"/>
    </xf>
    <xf numFmtId="179" fontId="6" fillId="0" borderId="29" xfId="59" applyNumberFormat="1" applyFont="1" applyFill="1" applyBorder="1">
      <alignment/>
      <protection/>
    </xf>
    <xf numFmtId="182" fontId="6" fillId="0" borderId="29" xfId="49" applyNumberFormat="1" applyFont="1" applyBorder="1" applyAlignment="1">
      <alignment/>
    </xf>
    <xf numFmtId="182" fontId="6" fillId="0" borderId="30" xfId="49" applyNumberFormat="1" applyFont="1" applyBorder="1" applyAlignment="1">
      <alignment/>
    </xf>
    <xf numFmtId="182" fontId="6" fillId="2" borderId="31" xfId="49" applyNumberFormat="1" applyFont="1" applyFill="1" applyBorder="1" applyAlignment="1">
      <alignment/>
    </xf>
    <xf numFmtId="179" fontId="6" fillId="0" borderId="32" xfId="59" applyNumberFormat="1" applyFont="1" applyFill="1" applyBorder="1">
      <alignment/>
      <protection/>
    </xf>
    <xf numFmtId="9" fontId="8" fillId="33" borderId="33" xfId="61" applyFont="1" applyFill="1" applyBorder="1" applyAlignment="1">
      <alignment horizontal="right"/>
    </xf>
    <xf numFmtId="9" fontId="8" fillId="2" borderId="12" xfId="61" applyFont="1" applyFill="1" applyBorder="1" applyAlignment="1">
      <alignment horizontal="right"/>
    </xf>
    <xf numFmtId="9" fontId="8" fillId="33" borderId="34" xfId="61" applyFont="1" applyFill="1" applyBorder="1" applyAlignment="1">
      <alignment horizontal="right"/>
    </xf>
    <xf numFmtId="9" fontId="8" fillId="33" borderId="35" xfId="61" applyFont="1" applyFill="1" applyBorder="1" applyAlignment="1">
      <alignment horizontal="right"/>
    </xf>
    <xf numFmtId="9" fontId="8" fillId="2" borderId="36" xfId="61" applyFont="1" applyFill="1" applyBorder="1" applyAlignment="1">
      <alignment horizontal="right"/>
    </xf>
    <xf numFmtId="182" fontId="6" fillId="0" borderId="32" xfId="49" applyNumberFormat="1" applyFont="1" applyBorder="1" applyAlignment="1">
      <alignment/>
    </xf>
    <xf numFmtId="182" fontId="6" fillId="0" borderId="37" xfId="49" applyNumberFormat="1" applyFont="1" applyBorder="1" applyAlignment="1">
      <alignment/>
    </xf>
    <xf numFmtId="182" fontId="6" fillId="2" borderId="23" xfId="49" applyNumberFormat="1" applyFont="1" applyFill="1" applyBorder="1" applyAlignment="1">
      <alignment/>
    </xf>
    <xf numFmtId="9" fontId="8" fillId="33" borderId="38" xfId="61" applyFont="1" applyFill="1" applyBorder="1" applyAlignment="1">
      <alignment horizontal="right"/>
    </xf>
    <xf numFmtId="9" fontId="8" fillId="2" borderId="23" xfId="61" applyFont="1" applyFill="1" applyBorder="1" applyAlignment="1">
      <alignment horizontal="right"/>
    </xf>
    <xf numFmtId="9" fontId="8" fillId="33" borderId="39" xfId="61" applyFont="1" applyFill="1" applyBorder="1" applyAlignment="1">
      <alignment horizontal="right"/>
    </xf>
    <xf numFmtId="9" fontId="8" fillId="33" borderId="40" xfId="61" applyFont="1" applyFill="1" applyBorder="1" applyAlignment="1">
      <alignment horizontal="right"/>
    </xf>
    <xf numFmtId="9" fontId="8" fillId="2" borderId="41" xfId="61" applyFont="1" applyFill="1" applyBorder="1" applyAlignment="1">
      <alignment horizontal="right"/>
    </xf>
    <xf numFmtId="179" fontId="6" fillId="0" borderId="42" xfId="59" applyNumberFormat="1" applyFont="1" applyFill="1" applyBorder="1">
      <alignment/>
      <protection/>
    </xf>
    <xf numFmtId="182" fontId="6" fillId="0" borderId="42" xfId="49" applyNumberFormat="1" applyFont="1" applyBorder="1" applyAlignment="1">
      <alignment/>
    </xf>
    <xf numFmtId="182" fontId="6" fillId="0" borderId="43" xfId="49" applyNumberFormat="1" applyFont="1" applyBorder="1" applyAlignment="1">
      <alignment/>
    </xf>
    <xf numFmtId="182" fontId="6" fillId="2" borderId="44" xfId="49" applyNumberFormat="1" applyFont="1" applyFill="1" applyBorder="1" applyAlignment="1">
      <alignment/>
    </xf>
    <xf numFmtId="9" fontId="8" fillId="33" borderId="45" xfId="61" applyFont="1" applyFill="1" applyBorder="1" applyAlignment="1">
      <alignment horizontal="right"/>
    </xf>
    <xf numFmtId="9" fontId="8" fillId="2" borderId="24" xfId="61" applyFont="1" applyFill="1" applyBorder="1" applyAlignment="1">
      <alignment horizontal="right"/>
    </xf>
    <xf numFmtId="9" fontId="8" fillId="33" borderId="46" xfId="61" applyFont="1" applyFill="1" applyBorder="1" applyAlignment="1">
      <alignment horizontal="right"/>
    </xf>
    <xf numFmtId="9" fontId="8" fillId="33" borderId="47" xfId="61" applyFont="1" applyFill="1" applyBorder="1" applyAlignment="1">
      <alignment horizontal="right"/>
    </xf>
    <xf numFmtId="9" fontId="8" fillId="2" borderId="48" xfId="61" applyFont="1" applyFill="1" applyBorder="1" applyAlignment="1">
      <alignment horizontal="right"/>
    </xf>
    <xf numFmtId="9" fontId="8" fillId="33" borderId="26" xfId="61" applyFont="1" applyFill="1" applyBorder="1" applyAlignment="1">
      <alignment horizontal="right"/>
    </xf>
    <xf numFmtId="9" fontId="8" fillId="2" borderId="21" xfId="61" applyFont="1" applyFill="1" applyBorder="1" applyAlignment="1">
      <alignment horizontal="right"/>
    </xf>
    <xf numFmtId="9" fontId="8" fillId="33" borderId="49" xfId="61" applyFont="1" applyFill="1" applyBorder="1" applyAlignment="1">
      <alignment horizontal="right"/>
    </xf>
    <xf numFmtId="9" fontId="8" fillId="33" borderId="28" xfId="61" applyFont="1" applyFill="1" applyBorder="1" applyAlignment="1">
      <alignment horizontal="right"/>
    </xf>
    <xf numFmtId="9" fontId="8" fillId="2" borderId="13" xfId="61" applyFont="1" applyFill="1" applyBorder="1" applyAlignment="1">
      <alignment horizontal="right"/>
    </xf>
    <xf numFmtId="182" fontId="6" fillId="0" borderId="0" xfId="49" applyNumberFormat="1" applyFont="1" applyAlignment="1">
      <alignment/>
    </xf>
    <xf numFmtId="182" fontId="6" fillId="2" borderId="50" xfId="49" applyNumberFormat="1" applyFont="1" applyFill="1" applyBorder="1" applyAlignment="1">
      <alignment/>
    </xf>
    <xf numFmtId="182" fontId="6" fillId="2" borderId="41" xfId="49" applyNumberFormat="1" applyFont="1" applyFill="1" applyBorder="1" applyAlignment="1">
      <alignment/>
    </xf>
    <xf numFmtId="182" fontId="6" fillId="2" borderId="48" xfId="49" applyNumberFormat="1" applyFont="1" applyFill="1" applyBorder="1" applyAlignment="1">
      <alignment/>
    </xf>
    <xf numFmtId="182" fontId="6" fillId="2" borderId="13" xfId="49" applyNumberFormat="1" applyFont="1" applyFill="1" applyBorder="1" applyAlignment="1">
      <alignment/>
    </xf>
    <xf numFmtId="179" fontId="6" fillId="0" borderId="0" xfId="49" applyNumberFormat="1" applyFont="1" applyAlignment="1">
      <alignment/>
    </xf>
    <xf numFmtId="0" fontId="57" fillId="0" borderId="0" xfId="0" applyFont="1" applyAlignment="1">
      <alignment/>
    </xf>
    <xf numFmtId="182" fontId="6" fillId="2" borderId="51" xfId="49" applyNumberFormat="1" applyFont="1" applyFill="1" applyBorder="1" applyAlignment="1">
      <alignment/>
    </xf>
    <xf numFmtId="182" fontId="6" fillId="2" borderId="52" xfId="49" applyNumberFormat="1" applyFont="1" applyFill="1" applyBorder="1" applyAlignment="1">
      <alignment/>
    </xf>
    <xf numFmtId="0" fontId="12" fillId="33" borderId="29" xfId="58" applyFont="1" applyFill="1" applyBorder="1" applyAlignment="1">
      <alignment horizontal="left"/>
      <protection/>
    </xf>
    <xf numFmtId="0" fontId="12" fillId="33" borderId="32" xfId="58" applyFont="1" applyFill="1" applyBorder="1" applyAlignment="1">
      <alignment horizontal="left"/>
      <protection/>
    </xf>
    <xf numFmtId="0" fontId="9" fillId="33" borderId="32" xfId="58" applyFont="1" applyFill="1" applyBorder="1" applyAlignment="1">
      <alignment horizontal="left"/>
      <protection/>
    </xf>
    <xf numFmtId="0" fontId="12" fillId="33" borderId="42" xfId="58" applyFont="1" applyFill="1" applyBorder="1" applyAlignment="1">
      <alignment horizontal="left"/>
      <protection/>
    </xf>
    <xf numFmtId="0" fontId="58" fillId="0" borderId="0" xfId="0" applyFont="1" applyAlignment="1">
      <alignment/>
    </xf>
    <xf numFmtId="178" fontId="59" fillId="0" borderId="0" xfId="54" applyFont="1" applyAlignment="1">
      <alignment horizontal="center" wrapText="1"/>
    </xf>
    <xf numFmtId="4" fontId="59" fillId="0" borderId="0" xfId="0" applyNumberFormat="1" applyFont="1" applyAlignment="1">
      <alignment/>
    </xf>
    <xf numFmtId="0" fontId="60" fillId="0" borderId="39" xfId="0" applyFont="1" applyFill="1" applyBorder="1" applyAlignment="1">
      <alignment horizontal="center" vertical="center" wrapText="1"/>
    </xf>
    <xf numFmtId="4" fontId="61" fillId="0" borderId="39" xfId="0" applyNumberFormat="1" applyFont="1" applyBorder="1" applyAlignment="1">
      <alignment/>
    </xf>
    <xf numFmtId="0" fontId="61" fillId="0" borderId="39" xfId="0" applyFont="1" applyBorder="1" applyAlignment="1">
      <alignment/>
    </xf>
    <xf numFmtId="0" fontId="61" fillId="33" borderId="39" xfId="0" applyFont="1" applyFill="1" applyBorder="1" applyAlignment="1">
      <alignment/>
    </xf>
    <xf numFmtId="0" fontId="60" fillId="0" borderId="39" xfId="0" applyFont="1" applyFill="1" applyBorder="1" applyAlignment="1">
      <alignment/>
    </xf>
    <xf numFmtId="178" fontId="61" fillId="0" borderId="39" xfId="54" applyFont="1" applyBorder="1" applyAlignment="1">
      <alignment/>
    </xf>
    <xf numFmtId="44" fontId="60" fillId="0" borderId="39" xfId="0" applyNumberFormat="1" applyFont="1" applyFill="1" applyBorder="1" applyAlignment="1">
      <alignment/>
    </xf>
    <xf numFmtId="0" fontId="60" fillId="9" borderId="39" xfId="54" applyNumberFormat="1" applyFont="1" applyFill="1" applyBorder="1" applyAlignment="1">
      <alignment horizontal="center" vertical="center" wrapText="1"/>
    </xf>
    <xf numFmtId="178" fontId="61" fillId="9" borderId="39" xfId="54" applyFont="1" applyFill="1" applyBorder="1" applyAlignment="1">
      <alignment/>
    </xf>
    <xf numFmtId="44" fontId="60" fillId="9" borderId="39" xfId="0" applyNumberFormat="1" applyFont="1" applyFill="1" applyBorder="1" applyAlignment="1">
      <alignment/>
    </xf>
    <xf numFmtId="49" fontId="6" fillId="0" borderId="0" xfId="49" applyNumberFormat="1" applyFont="1" applyAlignment="1">
      <alignment horizontal="left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center" wrapText="1"/>
    </xf>
    <xf numFmtId="179" fontId="62" fillId="0" borderId="0" xfId="49" applyFont="1" applyBorder="1" applyAlignment="1">
      <alignment/>
    </xf>
    <xf numFmtId="179" fontId="6" fillId="0" borderId="29" xfId="59" applyNumberFormat="1" applyFont="1" applyFill="1" applyBorder="1" applyAlignment="1">
      <alignment horizontal="left"/>
      <protection/>
    </xf>
    <xf numFmtId="179" fontId="6" fillId="0" borderId="32" xfId="59" applyNumberFormat="1" applyFont="1" applyFill="1" applyBorder="1" applyAlignment="1">
      <alignment horizontal="left"/>
      <protection/>
    </xf>
    <xf numFmtId="179" fontId="6" fillId="0" borderId="42" xfId="59" applyNumberFormat="1" applyFont="1" applyFill="1" applyBorder="1" applyAlignment="1">
      <alignment horizontal="left"/>
      <protection/>
    </xf>
    <xf numFmtId="0" fontId="0" fillId="0" borderId="0" xfId="58">
      <alignment/>
      <protection/>
    </xf>
    <xf numFmtId="0" fontId="0" fillId="0" borderId="0" xfId="58" applyAlignment="1">
      <alignment vertical="center"/>
      <protection/>
    </xf>
    <xf numFmtId="191" fontId="62" fillId="0" borderId="0" xfId="0" applyNumberFormat="1" applyFont="1" applyBorder="1" applyAlignment="1">
      <alignment/>
    </xf>
    <xf numFmtId="0" fontId="62" fillId="0" borderId="0" xfId="0" applyFont="1" applyAlignment="1">
      <alignment/>
    </xf>
    <xf numFmtId="182" fontId="8" fillId="2" borderId="31" xfId="49" applyNumberFormat="1" applyFont="1" applyFill="1" applyBorder="1" applyAlignment="1">
      <alignment horizontal="left"/>
    </xf>
    <xf numFmtId="179" fontId="11" fillId="0" borderId="10" xfId="49" applyFont="1" applyBorder="1" applyAlignment="1">
      <alignment/>
    </xf>
    <xf numFmtId="179" fontId="11" fillId="0" borderId="13" xfId="49" applyFont="1" applyBorder="1" applyAlignment="1">
      <alignment/>
    </xf>
    <xf numFmtId="179" fontId="11" fillId="0" borderId="26" xfId="49" applyFont="1" applyBorder="1" applyAlignment="1">
      <alignment vertical="center"/>
    </xf>
    <xf numFmtId="179" fontId="11" fillId="0" borderId="28" xfId="49" applyFont="1" applyBorder="1" applyAlignment="1">
      <alignment vertical="center"/>
    </xf>
    <xf numFmtId="9" fontId="61" fillId="0" borderId="39" xfId="61" applyFont="1" applyBorder="1" applyAlignment="1">
      <alignment/>
    </xf>
    <xf numFmtId="9" fontId="61" fillId="9" borderId="39" xfId="61" applyFont="1" applyFill="1" applyBorder="1" applyAlignment="1">
      <alignment/>
    </xf>
    <xf numFmtId="9" fontId="60" fillId="0" borderId="39" xfId="61" applyFont="1" applyFill="1" applyBorder="1" applyAlignment="1">
      <alignment/>
    </xf>
    <xf numFmtId="9" fontId="60" fillId="9" borderId="39" xfId="61" applyFont="1" applyFill="1" applyBorder="1" applyAlignment="1">
      <alignment/>
    </xf>
    <xf numFmtId="0" fontId="1" fillId="0" borderId="0" xfId="0" applyFont="1" applyAlignment="1">
      <alignment/>
    </xf>
    <xf numFmtId="179" fontId="11" fillId="0" borderId="10" xfId="49" applyFont="1" applyBorder="1" applyAlignment="1">
      <alignment horizontal="center"/>
    </xf>
    <xf numFmtId="179" fontId="11" fillId="0" borderId="13" xfId="49" applyFont="1" applyBorder="1" applyAlignment="1">
      <alignment horizontal="center"/>
    </xf>
    <xf numFmtId="179" fontId="7" fillId="0" borderId="12" xfId="49" applyFont="1" applyBorder="1" applyAlignment="1">
      <alignment horizontal="center" vertical="center"/>
    </xf>
    <xf numFmtId="179" fontId="7" fillId="0" borderId="14" xfId="49" applyFont="1" applyBorder="1" applyAlignment="1">
      <alignment horizontal="center" vertical="center"/>
    </xf>
    <xf numFmtId="179" fontId="7" fillId="0" borderId="15" xfId="49" applyFont="1" applyBorder="1" applyAlignment="1">
      <alignment horizontal="center" vertical="center"/>
    </xf>
    <xf numFmtId="179" fontId="7" fillId="0" borderId="10" xfId="49" applyFont="1" applyBorder="1" applyAlignment="1">
      <alignment horizontal="center" vertical="center"/>
    </xf>
    <xf numFmtId="179" fontId="7" fillId="0" borderId="11" xfId="49" applyFont="1" applyBorder="1" applyAlignment="1">
      <alignment horizontal="center" vertical="center"/>
    </xf>
    <xf numFmtId="179" fontId="7" fillId="0" borderId="13" xfId="49" applyFont="1" applyBorder="1" applyAlignment="1">
      <alignment horizontal="center" vertical="center"/>
    </xf>
    <xf numFmtId="179" fontId="7" fillId="0" borderId="10" xfId="49" applyFont="1" applyBorder="1" applyAlignment="1">
      <alignment horizontal="center"/>
    </xf>
    <xf numFmtId="179" fontId="7" fillId="0" borderId="11" xfId="49" applyFont="1" applyBorder="1" applyAlignment="1">
      <alignment horizontal="center"/>
    </xf>
    <xf numFmtId="179" fontId="7" fillId="0" borderId="13" xfId="49" applyFont="1" applyBorder="1" applyAlignment="1">
      <alignment horizontal="center"/>
    </xf>
    <xf numFmtId="179" fontId="7" fillId="0" borderId="0" xfId="49" applyFont="1" applyAlignment="1">
      <alignment horizontal="center"/>
    </xf>
    <xf numFmtId="0" fontId="61" fillId="0" borderId="0" xfId="0" applyFont="1" applyFill="1" applyBorder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Gráficos!#REF!</c:v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Gráficos!#REF!</c:f>
            </c:strRef>
          </c:cat>
          <c:val>
            <c:numRef>
              <c:f>Gráficos!#REF!</c:f>
            </c:numRef>
          </c:val>
        </c:ser>
        <c:ser>
          <c:idx val="0"/>
          <c:order val="1"/>
          <c:tx>
            <c:v>Gráficos!#REF!</c:v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Gráficos!#REF!</c:f>
            </c:strRef>
          </c:cat>
          <c:val>
            <c:numRef>
              <c:f>Gráficos!#REF!</c:f>
            </c:numRef>
          </c:val>
        </c:ser>
        <c:ser>
          <c:idx val="2"/>
          <c:order val="2"/>
          <c:tx>
            <c:v>Gráficos!#REF!</c:v>
          </c:tx>
          <c:spPr>
            <a:solidFill>
              <a:srgbClr val="A3CF6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Gráficos!#REF!</c:f>
            </c:strRef>
          </c:cat>
          <c:val>
            <c:numRef>
              <c:f>Gráficos!#REF!</c:f>
            </c:numRef>
          </c:val>
        </c:ser>
        <c:axId val="2457552"/>
        <c:axId val="22117969"/>
      </c:barChart>
      <c:catAx>
        <c:axId val="245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117969"/>
        <c:crosses val="autoZero"/>
        <c:auto val="1"/>
        <c:lblOffset val="100"/>
        <c:tickLblSkip val="1"/>
        <c:noMultiLvlLbl val="0"/>
      </c:catAx>
      <c:valAx>
        <c:axId val="22117969"/>
        <c:scaling>
          <c:orientation val="minMax"/>
          <c:max val="90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57552"/>
        <c:crossesAt val="1"/>
        <c:crossBetween val="between"/>
        <c:dispUnits/>
        <c:majorUnit val="100000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3375"/>
          <c:w val="0.9337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Gráficos!$L$3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Gráficos!$K$4:$K$5</c:f>
              <c:strCache/>
            </c:strRef>
          </c:cat>
          <c:val>
            <c:numRef>
              <c:f>Gráficos!$L$4:$L$5</c:f>
              <c:numCache/>
            </c:numRef>
          </c:val>
        </c:ser>
        <c:ser>
          <c:idx val="1"/>
          <c:order val="1"/>
          <c:tx>
            <c:strRef>
              <c:f>Gráficos!$M$3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Gráficos!$K$4:$K$5</c:f>
              <c:strCache/>
            </c:strRef>
          </c:cat>
          <c:val>
            <c:numRef>
              <c:f>Gráficos!$M$4:$M$5</c:f>
              <c:numCache/>
            </c:numRef>
          </c:val>
        </c:ser>
        <c:axId val="64843994"/>
        <c:axId val="46725035"/>
      </c:barChart>
      <c:catAx>
        <c:axId val="64843994"/>
        <c:scaling>
          <c:orientation val="minMax"/>
        </c:scaling>
        <c:axPos val="b"/>
        <c:delete val="0"/>
        <c:numFmt formatCode="[$-C0A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25035"/>
        <c:crosses val="autoZero"/>
        <c:auto val="0"/>
        <c:lblOffset val="100"/>
        <c:tickLblSkip val="1"/>
        <c:noMultiLvlLbl val="0"/>
      </c:catAx>
      <c:valAx>
        <c:axId val="46725035"/>
        <c:scaling>
          <c:orientation val="minMax"/>
          <c:max val="22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843994"/>
        <c:crossesAt val="1"/>
        <c:crossBetween val="between"/>
        <c:dispUnits/>
        <c:majorUnit val="200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2"/>
          <c:w val="0.80975"/>
          <c:h val="0.05575"/>
        </c:manualLayout>
      </c:layout>
      <c:overlay val="0"/>
      <c:spPr>
        <a:solidFill>
          <a:srgbClr val="DCE6F2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CE6F2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13625"/>
          <c:w val="0.92225"/>
          <c:h val="0.7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Gráficos!$L$58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Gráficos!$K$59:$K$60</c:f>
              <c:strCache/>
            </c:strRef>
          </c:cat>
          <c:val>
            <c:numRef>
              <c:f>Gráficos!$L$59:$L$60</c:f>
              <c:numCache/>
            </c:numRef>
          </c:val>
        </c:ser>
        <c:ser>
          <c:idx val="0"/>
          <c:order val="1"/>
          <c:tx>
            <c:strRef>
              <c:f>Gráficos!$M$58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Gráficos!$K$59:$K$60</c:f>
              <c:strCache/>
            </c:strRef>
          </c:cat>
          <c:val>
            <c:numRef>
              <c:f>Gráficos!$M$59:$M$60</c:f>
              <c:numCache/>
            </c:numRef>
          </c:val>
        </c:ser>
        <c:axId val="17872132"/>
        <c:axId val="26631461"/>
      </c:barChart>
      <c:catAx>
        <c:axId val="17872132"/>
        <c:scaling>
          <c:orientation val="minMax"/>
        </c:scaling>
        <c:axPos val="b"/>
        <c:delete val="0"/>
        <c:numFmt formatCode="[$-C0A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31461"/>
        <c:crosses val="autoZero"/>
        <c:auto val="0"/>
        <c:lblOffset val="100"/>
        <c:tickLblSkip val="1"/>
        <c:noMultiLvlLbl val="0"/>
      </c:catAx>
      <c:valAx>
        <c:axId val="26631461"/>
        <c:scaling>
          <c:orientation val="minMax"/>
          <c:max val="9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872132"/>
        <c:crossesAt val="1"/>
        <c:crossBetween val="between"/>
        <c:dispUnits/>
        <c:majorUnit val="10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195"/>
          <c:w val="0.80575"/>
          <c:h val="0.065"/>
        </c:manualLayout>
      </c:layout>
      <c:overlay val="0"/>
      <c:spPr>
        <a:solidFill>
          <a:srgbClr val="F2DCDB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2DCDB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3575"/>
          <c:w val="0.9505"/>
          <c:h val="0.7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Gráficos!$L$3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Gráficos!$K$30:$K$31</c:f>
              <c:strCache/>
            </c:strRef>
          </c:cat>
          <c:val>
            <c:numRef>
              <c:f>Gráficos!$L$30:$L$31</c:f>
              <c:numCache/>
            </c:numRef>
          </c:val>
        </c:ser>
        <c:ser>
          <c:idx val="0"/>
          <c:order val="1"/>
          <c:tx>
            <c:strRef>
              <c:f>Gráficos!$M$3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Gráficos!$K$30:$K$31</c:f>
              <c:strCache/>
            </c:strRef>
          </c:cat>
          <c:val>
            <c:numRef>
              <c:f>Gráficos!$M$30:$M$31</c:f>
              <c:numCache/>
            </c:numRef>
          </c:val>
        </c:ser>
        <c:axId val="38356558"/>
        <c:axId val="9664703"/>
      </c:bar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64703"/>
        <c:crosses val="autoZero"/>
        <c:auto val="1"/>
        <c:lblOffset val="100"/>
        <c:tickLblSkip val="1"/>
        <c:noMultiLvlLbl val="0"/>
      </c:catAx>
      <c:valAx>
        <c:axId val="9664703"/>
        <c:scaling>
          <c:orientation val="minMax"/>
          <c:max val="200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356558"/>
        <c:crossesAt val="1"/>
        <c:crossBetween val="between"/>
        <c:dispUnits/>
        <c:majorUnit val="2000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21"/>
          <c:w val="0.80575"/>
          <c:h val="0.065"/>
        </c:manualLayout>
      </c:layout>
      <c:overlay val="0"/>
      <c:spPr>
        <a:solidFill>
          <a:srgbClr val="DCE6F2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CE6F2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14025"/>
          <c:w val="0.93375"/>
          <c:h val="0.77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Gráficos!$L$58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Gráficos!$K$87:$K$88</c:f>
              <c:strCache/>
            </c:strRef>
          </c:cat>
          <c:val>
            <c:numRef>
              <c:f>Gráficos!$L$87:$L$88</c:f>
              <c:numCache/>
            </c:numRef>
          </c:val>
        </c:ser>
        <c:ser>
          <c:idx val="0"/>
          <c:order val="1"/>
          <c:tx>
            <c:strRef>
              <c:f>Gráficos!$M$58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Gráficos!$K$87:$K$88</c:f>
              <c:strCache/>
            </c:strRef>
          </c:cat>
          <c:val>
            <c:numRef>
              <c:f>Gráficos!$M$87:$M$88</c:f>
              <c:numCache/>
            </c:numRef>
          </c:val>
        </c:ser>
        <c:axId val="19873464"/>
        <c:axId val="44643449"/>
      </c:barChart>
      <c:catAx>
        <c:axId val="198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643449"/>
        <c:crosses val="autoZero"/>
        <c:auto val="1"/>
        <c:lblOffset val="100"/>
        <c:tickLblSkip val="1"/>
        <c:noMultiLvlLbl val="0"/>
      </c:catAx>
      <c:valAx>
        <c:axId val="44643449"/>
        <c:scaling>
          <c:orientation val="minMax"/>
          <c:max val="8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873464"/>
        <c:crossesAt val="1"/>
        <c:crossBetween val="between"/>
        <c:dispUnits/>
        <c:majorUnit val="100000000"/>
        <c:minorUnit val="2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2025"/>
          <c:w val="0.80575"/>
          <c:h val="0.06675"/>
        </c:manualLayout>
      </c:layout>
      <c:overlay val="0"/>
      <c:spPr>
        <a:solidFill>
          <a:srgbClr val="F2DCDB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2DCDB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-0.2655</cdr:y>
    </cdr:from>
    <cdr:to>
      <cdr:x>0.98175</cdr:x>
      <cdr:y>0.52175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6915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y 
</a:t>
          </a: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Distribución del Fondo Federal Solidario 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(Acumulado a Diciembre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2019 vs 2018)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-0.00725</cdr:y>
    </cdr:from>
    <cdr:to>
      <cdr:x>1</cdr:x>
      <cdr:y>0.1895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76225" y="-28574"/>
          <a:ext cx="68199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a Municipios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(Diciembre 2021 vs 2020)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0.0365</cdr:x>
      <cdr:y>-0.00625</cdr:y>
    </cdr:from>
    <cdr:to>
      <cdr:x>1</cdr:x>
      <cdr:y>0.13475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57175" y="-19049"/>
          <a:ext cx="68389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a Comunas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(Diciembre 2021 vs 2020)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0.03875</cdr:x>
      <cdr:y>-0.00675</cdr:y>
    </cdr:from>
    <cdr:to>
      <cdr:x>1</cdr:x>
      <cdr:y>0.18975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66700" y="-19049"/>
          <a:ext cx="68294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a Municipios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(Acumulado a Diciembre 2021 vs 2020)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0.0365</cdr:x>
      <cdr:y>-0.00575</cdr:y>
    </cdr:from>
    <cdr:to>
      <cdr:x>1</cdr:x>
      <cdr:y>0.13525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57175" y="-19049"/>
          <a:ext cx="68389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a Comunas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(Acumulado a Diciembre 2021 vs 2020)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266700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76200" y="0"/>
        <a:ext cx="7048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28575</xdr:rowOff>
    </xdr:from>
    <xdr:to>
      <xdr:col>9</xdr:col>
      <xdr:colOff>266700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76200" y="28575"/>
        <a:ext cx="70485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57</xdr:row>
      <xdr:rowOff>0</xdr:rowOff>
    </xdr:from>
    <xdr:to>
      <xdr:col>9</xdr:col>
      <xdr:colOff>247650</xdr:colOff>
      <xdr:row>82</xdr:row>
      <xdr:rowOff>133350</xdr:rowOff>
    </xdr:to>
    <xdr:graphicFrame>
      <xdr:nvGraphicFramePr>
        <xdr:cNvPr id="3" name="Chart 2"/>
        <xdr:cNvGraphicFramePr/>
      </xdr:nvGraphicFramePr>
      <xdr:xfrm>
        <a:off x="57150" y="9553575"/>
        <a:ext cx="704850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27</xdr:row>
      <xdr:rowOff>9525</xdr:rowOff>
    </xdr:from>
    <xdr:to>
      <xdr:col>9</xdr:col>
      <xdr:colOff>276225</xdr:colOff>
      <xdr:row>51</xdr:row>
      <xdr:rowOff>142875</xdr:rowOff>
    </xdr:to>
    <xdr:graphicFrame>
      <xdr:nvGraphicFramePr>
        <xdr:cNvPr id="4" name="Chart 2"/>
        <xdr:cNvGraphicFramePr/>
      </xdr:nvGraphicFramePr>
      <xdr:xfrm>
        <a:off x="85725" y="4543425"/>
        <a:ext cx="7048500" cy="4181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84</xdr:row>
      <xdr:rowOff>152400</xdr:rowOff>
    </xdr:from>
    <xdr:to>
      <xdr:col>9</xdr:col>
      <xdr:colOff>266700</xdr:colOff>
      <xdr:row>111</xdr:row>
      <xdr:rowOff>123825</xdr:rowOff>
    </xdr:to>
    <xdr:graphicFrame>
      <xdr:nvGraphicFramePr>
        <xdr:cNvPr id="5" name="Chart 2"/>
        <xdr:cNvGraphicFramePr/>
      </xdr:nvGraphicFramePr>
      <xdr:xfrm>
        <a:off x="76200" y="14239875"/>
        <a:ext cx="7048500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F101"/>
  <sheetViews>
    <sheetView showGridLines="0" tabSelected="1" zoomScale="78" zoomScaleNormal="78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89" sqref="I89:J89"/>
    </sheetView>
  </sheetViews>
  <sheetFormatPr defaultColWidth="11.421875" defaultRowHeight="12.75"/>
  <cols>
    <col min="1" max="1" width="27.57421875" style="1" customWidth="1"/>
    <col min="2" max="2" width="17.140625" style="1" customWidth="1"/>
    <col min="3" max="3" width="26.28125" style="1" customWidth="1"/>
    <col min="4" max="5" width="16.7109375" style="1" customWidth="1"/>
    <col min="6" max="8" width="13.7109375" style="1" customWidth="1"/>
    <col min="9" max="10" width="16.7109375" style="1" customWidth="1"/>
    <col min="11" max="11" width="1.1484375" style="29" customWidth="1"/>
    <col min="12" max="12" width="28.8515625" style="1" customWidth="1"/>
    <col min="13" max="13" width="17.00390625" style="1" customWidth="1"/>
    <col min="14" max="14" width="26.421875" style="1" customWidth="1"/>
    <col min="15" max="16" width="16.7109375" style="1" customWidth="1"/>
    <col min="17" max="19" width="13.7109375" style="1" customWidth="1"/>
    <col min="20" max="21" width="16.57421875" style="1" customWidth="1"/>
    <col min="22" max="22" width="1.8515625" style="1" customWidth="1"/>
    <col min="23" max="23" width="29.421875" style="1" customWidth="1"/>
    <col min="24" max="24" width="16.8515625" style="1" customWidth="1"/>
    <col min="25" max="25" width="26.28125" style="1" customWidth="1"/>
    <col min="26" max="27" width="16.57421875" style="1" customWidth="1"/>
    <col min="28" max="30" width="12.8515625" style="1" customWidth="1"/>
    <col min="31" max="32" width="16.7109375" style="1" customWidth="1"/>
    <col min="33" max="16384" width="11.421875" style="1" customWidth="1"/>
  </cols>
  <sheetData>
    <row r="1" spans="1:32" ht="13.5">
      <c r="A1" s="124" t="s">
        <v>95</v>
      </c>
      <c r="B1" s="124"/>
      <c r="C1" s="124"/>
      <c r="D1" s="124"/>
      <c r="E1" s="124"/>
      <c r="F1" s="124"/>
      <c r="G1" s="124"/>
      <c r="H1" s="124"/>
      <c r="I1" s="124"/>
      <c r="J1" s="124"/>
      <c r="L1" s="124" t="s">
        <v>95</v>
      </c>
      <c r="M1" s="124"/>
      <c r="N1" s="124"/>
      <c r="O1" s="124"/>
      <c r="P1" s="124"/>
      <c r="Q1" s="124"/>
      <c r="R1" s="124"/>
      <c r="S1" s="124"/>
      <c r="T1" s="124"/>
      <c r="U1" s="124"/>
      <c r="W1" s="124" t="s">
        <v>95</v>
      </c>
      <c r="X1" s="124"/>
      <c r="Y1" s="124"/>
      <c r="Z1" s="124"/>
      <c r="AA1" s="124"/>
      <c r="AB1" s="124"/>
      <c r="AC1" s="124"/>
      <c r="AD1" s="124"/>
      <c r="AE1" s="124"/>
      <c r="AF1" s="124"/>
    </row>
    <row r="2" spans="1:24" ht="14.25" thickBot="1">
      <c r="A2" s="1" t="s">
        <v>90</v>
      </c>
      <c r="B2" s="12" t="s">
        <v>199</v>
      </c>
      <c r="L2" s="1" t="s">
        <v>90</v>
      </c>
      <c r="M2" s="12" t="s">
        <v>200</v>
      </c>
      <c r="W2" s="1" t="s">
        <v>90</v>
      </c>
      <c r="X2" s="12" t="s">
        <v>201</v>
      </c>
    </row>
    <row r="3" spans="1:32" ht="26.25" customHeight="1" thickBot="1">
      <c r="A3" s="115" t="s">
        <v>50</v>
      </c>
      <c r="B3" s="115" t="s">
        <v>177</v>
      </c>
      <c r="C3" s="4" t="s">
        <v>87</v>
      </c>
      <c r="D3" s="118" t="s">
        <v>56</v>
      </c>
      <c r="E3" s="119"/>
      <c r="F3" s="119"/>
      <c r="G3" s="119"/>
      <c r="H3" s="119"/>
      <c r="I3" s="119"/>
      <c r="J3" s="120"/>
      <c r="L3" s="115" t="s">
        <v>50</v>
      </c>
      <c r="M3" s="115" t="s">
        <v>177</v>
      </c>
      <c r="N3" s="4" t="s">
        <v>87</v>
      </c>
      <c r="O3" s="118" t="s">
        <v>56</v>
      </c>
      <c r="P3" s="119"/>
      <c r="Q3" s="119"/>
      <c r="R3" s="119"/>
      <c r="S3" s="119"/>
      <c r="T3" s="119"/>
      <c r="U3" s="120"/>
      <c r="W3" s="115" t="s">
        <v>50</v>
      </c>
      <c r="X3" s="115" t="s">
        <v>177</v>
      </c>
      <c r="Y3" s="4" t="s">
        <v>87</v>
      </c>
      <c r="Z3" s="118" t="s">
        <v>56</v>
      </c>
      <c r="AA3" s="119"/>
      <c r="AB3" s="119"/>
      <c r="AC3" s="119"/>
      <c r="AD3" s="119"/>
      <c r="AE3" s="119"/>
      <c r="AF3" s="120"/>
    </row>
    <row r="4" spans="1:32" ht="16.5" customHeight="1" thickBot="1">
      <c r="A4" s="116"/>
      <c r="B4" s="116"/>
      <c r="C4" s="10" t="s">
        <v>89</v>
      </c>
      <c r="D4" s="104" t="s">
        <v>57</v>
      </c>
      <c r="E4" s="105"/>
      <c r="F4" s="121" t="s">
        <v>58</v>
      </c>
      <c r="G4" s="122"/>
      <c r="H4" s="122"/>
      <c r="I4" s="122"/>
      <c r="J4" s="123"/>
      <c r="L4" s="116"/>
      <c r="M4" s="116"/>
      <c r="N4" s="10" t="s">
        <v>89</v>
      </c>
      <c r="O4" s="113" t="s">
        <v>57</v>
      </c>
      <c r="P4" s="114"/>
      <c r="Q4" s="121" t="s">
        <v>58</v>
      </c>
      <c r="R4" s="122"/>
      <c r="S4" s="122"/>
      <c r="T4" s="122"/>
      <c r="U4" s="123"/>
      <c r="W4" s="116"/>
      <c r="X4" s="116"/>
      <c r="Y4" s="10" t="s">
        <v>89</v>
      </c>
      <c r="Z4" s="113" t="s">
        <v>57</v>
      </c>
      <c r="AA4" s="114"/>
      <c r="AB4" s="118" t="s">
        <v>58</v>
      </c>
      <c r="AC4" s="119"/>
      <c r="AD4" s="119"/>
      <c r="AE4" s="119"/>
      <c r="AF4" s="120"/>
    </row>
    <row r="5" spans="1:32" s="18" customFormat="1" ht="54" customHeight="1" thickBot="1">
      <c r="A5" s="117"/>
      <c r="B5" s="117"/>
      <c r="C5" s="11">
        <v>43809</v>
      </c>
      <c r="D5" s="21" t="s">
        <v>187</v>
      </c>
      <c r="E5" s="20" t="s">
        <v>51</v>
      </c>
      <c r="F5" s="16" t="s">
        <v>52</v>
      </c>
      <c r="G5" s="17" t="s">
        <v>53</v>
      </c>
      <c r="H5" s="17" t="s">
        <v>54</v>
      </c>
      <c r="I5" s="21" t="s">
        <v>55</v>
      </c>
      <c r="J5" s="28" t="s">
        <v>51</v>
      </c>
      <c r="K5" s="30"/>
      <c r="L5" s="117"/>
      <c r="M5" s="117"/>
      <c r="N5" s="11">
        <v>43809</v>
      </c>
      <c r="O5" s="20" t="s">
        <v>187</v>
      </c>
      <c r="P5" s="20" t="s">
        <v>51</v>
      </c>
      <c r="Q5" s="16" t="s">
        <v>52</v>
      </c>
      <c r="R5" s="17" t="s">
        <v>53</v>
      </c>
      <c r="S5" s="17" t="s">
        <v>54</v>
      </c>
      <c r="T5" s="21" t="s">
        <v>55</v>
      </c>
      <c r="U5" s="28" t="s">
        <v>51</v>
      </c>
      <c r="W5" s="117"/>
      <c r="X5" s="117"/>
      <c r="Y5" s="11">
        <v>43809</v>
      </c>
      <c r="Z5" s="21" t="s">
        <v>187</v>
      </c>
      <c r="AA5" s="28" t="s">
        <v>51</v>
      </c>
      <c r="AB5" s="31" t="s">
        <v>52</v>
      </c>
      <c r="AC5" s="32" t="s">
        <v>53</v>
      </c>
      <c r="AD5" s="33" t="s">
        <v>54</v>
      </c>
      <c r="AE5" s="21" t="s">
        <v>55</v>
      </c>
      <c r="AF5" s="28" t="s">
        <v>51</v>
      </c>
    </row>
    <row r="6" spans="1:32" ht="14.25">
      <c r="A6" s="34" t="s">
        <v>59</v>
      </c>
      <c r="B6" s="96" t="s">
        <v>178</v>
      </c>
      <c r="C6" s="75" t="s">
        <v>97</v>
      </c>
      <c r="D6" s="22">
        <v>9902746.919999998</v>
      </c>
      <c r="E6" s="67">
        <v>1362236.74</v>
      </c>
      <c r="F6" s="35">
        <v>393908.38000000006</v>
      </c>
      <c r="G6" s="36">
        <v>436180.34</v>
      </c>
      <c r="H6" s="36">
        <v>107958.29</v>
      </c>
      <c r="I6" s="37">
        <f aca="true" t="shared" si="0" ref="I6:I74">+F6+G6+H6</f>
        <v>938047.0100000001</v>
      </c>
      <c r="J6" s="73">
        <v>228475.5</v>
      </c>
      <c r="L6" s="34" t="s">
        <v>59</v>
      </c>
      <c r="M6" s="34" t="s">
        <v>178</v>
      </c>
      <c r="N6" s="75" t="s">
        <v>97</v>
      </c>
      <c r="O6" s="22">
        <v>5928194.74</v>
      </c>
      <c r="P6" s="67">
        <v>1201399.26</v>
      </c>
      <c r="Q6" s="35">
        <v>191964.49999999994</v>
      </c>
      <c r="R6" s="36">
        <v>259758.59999999998</v>
      </c>
      <c r="S6" s="36">
        <v>89716.76000000001</v>
      </c>
      <c r="T6" s="37">
        <f aca="true" t="shared" si="1" ref="T6:T74">+Q6+R6+S6</f>
        <v>541439.8599999999</v>
      </c>
      <c r="U6" s="73">
        <v>107093.58</v>
      </c>
      <c r="W6" s="34" t="s">
        <v>59</v>
      </c>
      <c r="X6" s="34" t="s">
        <v>178</v>
      </c>
      <c r="Y6" s="75" t="s">
        <v>97</v>
      </c>
      <c r="Z6" s="40">
        <f>+D6/O6-1</f>
        <v>0.6704489906821107</v>
      </c>
      <c r="AA6" s="40">
        <f>+E6/P6-1</f>
        <v>0.133875128240049</v>
      </c>
      <c r="AB6" s="39">
        <f aca="true" t="shared" si="2" ref="AB6:AF7">+F6/Q6-1</f>
        <v>1.0519855494114805</v>
      </c>
      <c r="AC6" s="41">
        <f t="shared" si="2"/>
        <v>0.6791757424008293</v>
      </c>
      <c r="AD6" s="42">
        <f t="shared" si="2"/>
        <v>0.20332354846519185</v>
      </c>
      <c r="AE6" s="43">
        <f t="shared" si="2"/>
        <v>0.7325045296812842</v>
      </c>
      <c r="AF6" s="43">
        <f t="shared" si="2"/>
        <v>1.1334192021594571</v>
      </c>
    </row>
    <row r="7" spans="1:32" ht="14.25">
      <c r="A7" s="38" t="s">
        <v>60</v>
      </c>
      <c r="B7" s="97" t="s">
        <v>17</v>
      </c>
      <c r="C7" s="76" t="s">
        <v>97</v>
      </c>
      <c r="D7" s="23">
        <v>11315023.9</v>
      </c>
      <c r="E7" s="68">
        <v>1556511.68</v>
      </c>
      <c r="F7" s="44">
        <v>1209474.6700000002</v>
      </c>
      <c r="G7" s="45">
        <v>112067.69999999998</v>
      </c>
      <c r="H7" s="45">
        <v>74396.68000000002</v>
      </c>
      <c r="I7" s="46">
        <f t="shared" si="0"/>
        <v>1395939.05</v>
      </c>
      <c r="J7" s="68">
        <v>591003.43</v>
      </c>
      <c r="L7" s="38" t="s">
        <v>60</v>
      </c>
      <c r="M7" s="38" t="s">
        <v>17</v>
      </c>
      <c r="N7" s="76" t="s">
        <v>97</v>
      </c>
      <c r="O7" s="23">
        <v>6869437.75</v>
      </c>
      <c r="P7" s="68">
        <v>1392150.19</v>
      </c>
      <c r="Q7" s="44">
        <v>627792.4699999999</v>
      </c>
      <c r="R7" s="45">
        <v>68339.48</v>
      </c>
      <c r="S7" s="45">
        <v>112655.89</v>
      </c>
      <c r="T7" s="46">
        <f t="shared" si="1"/>
        <v>808787.8399999999</v>
      </c>
      <c r="U7" s="68">
        <v>327374.42</v>
      </c>
      <c r="W7" s="38" t="s">
        <v>60</v>
      </c>
      <c r="X7" s="38" t="s">
        <v>17</v>
      </c>
      <c r="Y7" s="76" t="s">
        <v>97</v>
      </c>
      <c r="Z7" s="48">
        <f>+D7/O7-1</f>
        <v>0.6471542958519423</v>
      </c>
      <c r="AA7" s="48">
        <f>+E7/P7-1</f>
        <v>0.11806304462020734</v>
      </c>
      <c r="AB7" s="47">
        <f t="shared" si="2"/>
        <v>0.9265517313388618</v>
      </c>
      <c r="AC7" s="49">
        <f t="shared" si="2"/>
        <v>0.6398676138595141</v>
      </c>
      <c r="AD7" s="50">
        <f t="shared" si="2"/>
        <v>-0.33961127110175937</v>
      </c>
      <c r="AE7" s="51">
        <f t="shared" si="2"/>
        <v>0.7259644383377479</v>
      </c>
      <c r="AF7" s="51">
        <f t="shared" si="2"/>
        <v>0.8052828623568087</v>
      </c>
    </row>
    <row r="8" spans="1:32" ht="14.25">
      <c r="A8" s="38" t="s">
        <v>193</v>
      </c>
      <c r="B8" s="97" t="s">
        <v>9</v>
      </c>
      <c r="C8" s="76" t="s">
        <v>98</v>
      </c>
      <c r="D8" s="23">
        <v>9512315.319999998</v>
      </c>
      <c r="E8" s="68">
        <v>1308528.38</v>
      </c>
      <c r="F8" s="44">
        <v>366998.32000000007</v>
      </c>
      <c r="G8" s="45">
        <v>292652.00000000006</v>
      </c>
      <c r="H8" s="45">
        <v>89631.01</v>
      </c>
      <c r="I8" s="46">
        <f t="shared" si="0"/>
        <v>749281.3300000001</v>
      </c>
      <c r="J8" s="68">
        <v>190261.45</v>
      </c>
      <c r="L8" s="38" t="s">
        <v>188</v>
      </c>
      <c r="M8" s="38" t="s">
        <v>9</v>
      </c>
      <c r="N8" s="76" t="s">
        <v>98</v>
      </c>
      <c r="O8" s="23">
        <v>5741362.640000001</v>
      </c>
      <c r="P8" s="68">
        <v>1163536.14</v>
      </c>
      <c r="Q8" s="44">
        <v>177731.57</v>
      </c>
      <c r="R8" s="45">
        <v>138340.44000000003</v>
      </c>
      <c r="S8" s="45">
        <v>30736.030000000002</v>
      </c>
      <c r="T8" s="46">
        <f t="shared" si="1"/>
        <v>346808.04000000004</v>
      </c>
      <c r="U8" s="68">
        <v>87812.29</v>
      </c>
      <c r="W8" s="38" t="s">
        <v>193</v>
      </c>
      <c r="X8" s="38" t="s">
        <v>9</v>
      </c>
      <c r="Y8" s="76" t="s">
        <v>98</v>
      </c>
      <c r="Z8" s="48">
        <f aca="true" t="shared" si="3" ref="Z8:AA71">+D8/O8-1</f>
        <v>0.6568044759492839</v>
      </c>
      <c r="AA8" s="48">
        <f t="shared" si="3"/>
        <v>0.12461343916657364</v>
      </c>
      <c r="AB8" s="47">
        <f aca="true" t="shared" si="4" ref="AB8:AB71">+F8/Q8-1</f>
        <v>1.0649022568134634</v>
      </c>
      <c r="AC8" s="49">
        <f aca="true" t="shared" si="5" ref="AC8:AC71">+G8/R8-1</f>
        <v>1.1154479485535829</v>
      </c>
      <c r="AD8" s="50">
        <f aca="true" t="shared" si="6" ref="AD8:AD71">+H8/S8-1</f>
        <v>1.9161544285322467</v>
      </c>
      <c r="AE8" s="51">
        <f aca="true" t="shared" si="7" ref="AE8:AF71">+I8/T8-1</f>
        <v>1.1605073803940646</v>
      </c>
      <c r="AF8" s="51">
        <f t="shared" si="7"/>
        <v>1.1666836156988962</v>
      </c>
    </row>
    <row r="9" spans="1:32" ht="14.25">
      <c r="A9" s="38" t="s">
        <v>194</v>
      </c>
      <c r="B9" s="97" t="s">
        <v>78</v>
      </c>
      <c r="C9" s="76" t="s">
        <v>97</v>
      </c>
      <c r="D9" s="23">
        <v>9533983.46</v>
      </c>
      <c r="E9" s="68">
        <v>1311509.08</v>
      </c>
      <c r="F9" s="44">
        <v>542915.3500000001</v>
      </c>
      <c r="G9" s="45">
        <v>466546.77999999997</v>
      </c>
      <c r="H9" s="45">
        <v>36012.57</v>
      </c>
      <c r="I9" s="46">
        <f t="shared" si="0"/>
        <v>1045474.7000000001</v>
      </c>
      <c r="J9" s="68">
        <v>533783.46</v>
      </c>
      <c r="L9" s="38" t="s">
        <v>189</v>
      </c>
      <c r="M9" s="38" t="s">
        <v>78</v>
      </c>
      <c r="N9" s="76" t="s">
        <v>97</v>
      </c>
      <c r="O9" s="23">
        <v>5758824.7299999995</v>
      </c>
      <c r="P9" s="68">
        <v>1167074.98</v>
      </c>
      <c r="Q9" s="44">
        <v>118920.09</v>
      </c>
      <c r="R9" s="45">
        <v>305095.02</v>
      </c>
      <c r="S9" s="45">
        <v>65481.32</v>
      </c>
      <c r="T9" s="46">
        <f t="shared" si="1"/>
        <v>489496.43</v>
      </c>
      <c r="U9" s="68">
        <v>60029.45</v>
      </c>
      <c r="W9" s="38" t="s">
        <v>194</v>
      </c>
      <c r="X9" s="38" t="s">
        <v>78</v>
      </c>
      <c r="Y9" s="76" t="s">
        <v>97</v>
      </c>
      <c r="Z9" s="48">
        <f t="shared" si="3"/>
        <v>0.6555432587371002</v>
      </c>
      <c r="AA9" s="48">
        <f t="shared" si="3"/>
        <v>0.12375734419394391</v>
      </c>
      <c r="AB9" s="47">
        <f t="shared" si="4"/>
        <v>3.5653795754779543</v>
      </c>
      <c r="AC9" s="49">
        <f t="shared" si="5"/>
        <v>0.5291851699185386</v>
      </c>
      <c r="AD9" s="50">
        <f t="shared" si="6"/>
        <v>-0.4500329254205627</v>
      </c>
      <c r="AE9" s="51">
        <f t="shared" si="7"/>
        <v>1.1358168025862825</v>
      </c>
      <c r="AF9" s="51">
        <f t="shared" si="7"/>
        <v>7.892026496994392</v>
      </c>
    </row>
    <row r="10" spans="1:32" ht="14.25">
      <c r="A10" s="38" t="s">
        <v>0</v>
      </c>
      <c r="B10" s="97" t="s">
        <v>71</v>
      </c>
      <c r="C10" s="76" t="s">
        <v>98</v>
      </c>
      <c r="D10" s="23">
        <v>10413872.09</v>
      </c>
      <c r="E10" s="68">
        <v>1432547.87</v>
      </c>
      <c r="F10" s="44">
        <v>694733.6099999998</v>
      </c>
      <c r="G10" s="45">
        <v>352791.85000000003</v>
      </c>
      <c r="H10" s="45">
        <v>212594.77000000002</v>
      </c>
      <c r="I10" s="46">
        <f t="shared" si="0"/>
        <v>1260120.2299999997</v>
      </c>
      <c r="J10" s="68">
        <v>608459.25</v>
      </c>
      <c r="L10" s="38" t="s">
        <v>0</v>
      </c>
      <c r="M10" s="38" t="s">
        <v>71</v>
      </c>
      <c r="N10" s="76" t="s">
        <v>98</v>
      </c>
      <c r="O10" s="23">
        <v>6341545.49</v>
      </c>
      <c r="P10" s="68">
        <v>1285168.32</v>
      </c>
      <c r="Q10" s="44">
        <v>363180.0899999999</v>
      </c>
      <c r="R10" s="45">
        <v>276776.78</v>
      </c>
      <c r="S10" s="45">
        <v>98135.70999999999</v>
      </c>
      <c r="T10" s="46">
        <f t="shared" si="1"/>
        <v>738092.5799999998</v>
      </c>
      <c r="U10" s="68">
        <v>315538.93</v>
      </c>
      <c r="W10" s="38" t="s">
        <v>0</v>
      </c>
      <c r="X10" s="38" t="s">
        <v>71</v>
      </c>
      <c r="Y10" s="76" t="s">
        <v>98</v>
      </c>
      <c r="Z10" s="48">
        <f t="shared" si="3"/>
        <v>0.6421662678950522</v>
      </c>
      <c r="AA10" s="48">
        <f t="shared" si="3"/>
        <v>0.11467723543014197</v>
      </c>
      <c r="AB10" s="47">
        <f t="shared" si="4"/>
        <v>0.9129176657233604</v>
      </c>
      <c r="AC10" s="49">
        <f t="shared" si="5"/>
        <v>0.2746439567654484</v>
      </c>
      <c r="AD10" s="50">
        <f t="shared" si="6"/>
        <v>1.1663344566417262</v>
      </c>
      <c r="AE10" s="51">
        <f t="shared" si="7"/>
        <v>0.7072658148114699</v>
      </c>
      <c r="AF10" s="51">
        <f t="shared" si="7"/>
        <v>0.9283175296309714</v>
      </c>
    </row>
    <row r="11" spans="1:32" ht="14.25">
      <c r="A11" s="38" t="s">
        <v>1</v>
      </c>
      <c r="B11" s="97" t="s">
        <v>77</v>
      </c>
      <c r="C11" s="76" t="s">
        <v>98</v>
      </c>
      <c r="D11" s="23">
        <v>10577901.99</v>
      </c>
      <c r="E11" s="68">
        <v>1455112.08</v>
      </c>
      <c r="F11" s="44">
        <v>800692.0599999999</v>
      </c>
      <c r="G11" s="45">
        <v>323618.75</v>
      </c>
      <c r="H11" s="45">
        <v>231544.63</v>
      </c>
      <c r="I11" s="46">
        <f t="shared" si="0"/>
        <v>1355855.44</v>
      </c>
      <c r="J11" s="68">
        <v>621298.34</v>
      </c>
      <c r="L11" s="38" t="s">
        <v>1</v>
      </c>
      <c r="M11" s="38" t="s">
        <v>77</v>
      </c>
      <c r="N11" s="76" t="s">
        <v>98</v>
      </c>
      <c r="O11" s="23">
        <v>6397473.01</v>
      </c>
      <c r="P11" s="68">
        <v>1296502.51</v>
      </c>
      <c r="Q11" s="44">
        <v>391265.87000000005</v>
      </c>
      <c r="R11" s="45">
        <v>277217.07999999996</v>
      </c>
      <c r="S11" s="45">
        <v>129019.75999999998</v>
      </c>
      <c r="T11" s="46">
        <f t="shared" si="1"/>
        <v>797502.71</v>
      </c>
      <c r="U11" s="68">
        <v>291756.82</v>
      </c>
      <c r="W11" s="38" t="s">
        <v>1</v>
      </c>
      <c r="X11" s="38" t="s">
        <v>77</v>
      </c>
      <c r="Y11" s="76" t="s">
        <v>98</v>
      </c>
      <c r="Z11" s="48">
        <f t="shared" si="3"/>
        <v>0.653450037767334</v>
      </c>
      <c r="AA11" s="48">
        <f t="shared" si="3"/>
        <v>0.12233649281558279</v>
      </c>
      <c r="AB11" s="47">
        <f t="shared" si="4"/>
        <v>1.0464142706850454</v>
      </c>
      <c r="AC11" s="49">
        <f t="shared" si="5"/>
        <v>0.16738387836709068</v>
      </c>
      <c r="AD11" s="50">
        <f t="shared" si="6"/>
        <v>0.7946447117867841</v>
      </c>
      <c r="AE11" s="51">
        <f t="shared" si="7"/>
        <v>0.700126435933992</v>
      </c>
      <c r="AF11" s="51">
        <f t="shared" si="7"/>
        <v>1.1295075124550644</v>
      </c>
    </row>
    <row r="12" spans="1:32" ht="14.25">
      <c r="A12" s="38" t="s">
        <v>2</v>
      </c>
      <c r="B12" s="97" t="s">
        <v>178</v>
      </c>
      <c r="C12" s="76" t="s">
        <v>97</v>
      </c>
      <c r="D12" s="23">
        <v>17885331.740000002</v>
      </c>
      <c r="E12" s="68">
        <v>2460333.1</v>
      </c>
      <c r="F12" s="44">
        <v>3678895.099999999</v>
      </c>
      <c r="G12" s="45">
        <v>875145.87</v>
      </c>
      <c r="H12" s="45">
        <v>1076488.4</v>
      </c>
      <c r="I12" s="46">
        <f t="shared" si="0"/>
        <v>5630529.369999999</v>
      </c>
      <c r="J12" s="68">
        <v>2670703.32</v>
      </c>
      <c r="L12" s="38" t="s">
        <v>2</v>
      </c>
      <c r="M12" s="38" t="s">
        <v>178</v>
      </c>
      <c r="N12" s="76" t="s">
        <v>97</v>
      </c>
      <c r="O12" s="23">
        <v>10840047.27</v>
      </c>
      <c r="P12" s="68">
        <v>2196828.1</v>
      </c>
      <c r="Q12" s="44">
        <v>1894372.88</v>
      </c>
      <c r="R12" s="45">
        <v>598555.1099999999</v>
      </c>
      <c r="S12" s="45">
        <v>532174.63</v>
      </c>
      <c r="T12" s="46">
        <f t="shared" si="1"/>
        <v>3025102.6199999996</v>
      </c>
      <c r="U12" s="68">
        <v>1380992.18</v>
      </c>
      <c r="W12" s="38" t="s">
        <v>2</v>
      </c>
      <c r="X12" s="38" t="s">
        <v>178</v>
      </c>
      <c r="Y12" s="76" t="s">
        <v>97</v>
      </c>
      <c r="Z12" s="48">
        <f t="shared" si="3"/>
        <v>0.6499311575418991</v>
      </c>
      <c r="AA12" s="48">
        <f t="shared" si="3"/>
        <v>0.11994793766521838</v>
      </c>
      <c r="AB12" s="47">
        <f t="shared" si="4"/>
        <v>0.9420121238222114</v>
      </c>
      <c r="AC12" s="49">
        <f t="shared" si="5"/>
        <v>0.46209739985345744</v>
      </c>
      <c r="AD12" s="50">
        <f t="shared" si="6"/>
        <v>1.022810444759458</v>
      </c>
      <c r="AE12" s="51">
        <f t="shared" si="7"/>
        <v>0.8612688815164888</v>
      </c>
      <c r="AF12" s="51">
        <f t="shared" si="7"/>
        <v>0.9339018415006521</v>
      </c>
    </row>
    <row r="13" spans="1:32" ht="14.25">
      <c r="A13" s="38" t="s">
        <v>3</v>
      </c>
      <c r="B13" s="97" t="s">
        <v>17</v>
      </c>
      <c r="C13" s="76" t="s">
        <v>97</v>
      </c>
      <c r="D13" s="23">
        <v>17008480.669999998</v>
      </c>
      <c r="E13" s="68">
        <v>2339712.15</v>
      </c>
      <c r="F13" s="44">
        <v>3609975.76</v>
      </c>
      <c r="G13" s="45">
        <v>465885.6500000001</v>
      </c>
      <c r="H13" s="45">
        <v>805074.3499999999</v>
      </c>
      <c r="I13" s="46">
        <f t="shared" si="0"/>
        <v>4880935.76</v>
      </c>
      <c r="J13" s="68">
        <v>1911746.81</v>
      </c>
      <c r="L13" s="38" t="s">
        <v>3</v>
      </c>
      <c r="M13" s="38" t="s">
        <v>17</v>
      </c>
      <c r="N13" s="76" t="s">
        <v>97</v>
      </c>
      <c r="O13" s="23">
        <v>10526096.07</v>
      </c>
      <c r="P13" s="68">
        <v>2133203.21</v>
      </c>
      <c r="Q13" s="44">
        <v>1888620.7800000003</v>
      </c>
      <c r="R13" s="45">
        <v>242562.18999999997</v>
      </c>
      <c r="S13" s="45">
        <v>429904.5200000001</v>
      </c>
      <c r="T13" s="46">
        <f t="shared" si="1"/>
        <v>2561087.49</v>
      </c>
      <c r="U13" s="68">
        <v>1065101.33</v>
      </c>
      <c r="W13" s="38" t="s">
        <v>3</v>
      </c>
      <c r="X13" s="38" t="s">
        <v>17</v>
      </c>
      <c r="Y13" s="76" t="s">
        <v>97</v>
      </c>
      <c r="Z13" s="48">
        <f t="shared" si="3"/>
        <v>0.6158393916311651</v>
      </c>
      <c r="AA13" s="48">
        <f t="shared" si="3"/>
        <v>0.0968069703964114</v>
      </c>
      <c r="AB13" s="47">
        <f t="shared" si="4"/>
        <v>0.9114349467233964</v>
      </c>
      <c r="AC13" s="49">
        <f t="shared" si="5"/>
        <v>0.9206853714505139</v>
      </c>
      <c r="AD13" s="50">
        <f t="shared" si="6"/>
        <v>0.8726817526831301</v>
      </c>
      <c r="AE13" s="51">
        <f t="shared" si="7"/>
        <v>0.9058059433963341</v>
      </c>
      <c r="AF13" s="51">
        <f t="shared" si="7"/>
        <v>0.7948966508191291</v>
      </c>
    </row>
    <row r="14" spans="1:32" ht="14.25">
      <c r="A14" s="38" t="s">
        <v>4</v>
      </c>
      <c r="B14" s="97" t="s">
        <v>178</v>
      </c>
      <c r="C14" s="76" t="s">
        <v>97</v>
      </c>
      <c r="D14" s="23">
        <v>12018732.33</v>
      </c>
      <c r="E14" s="68">
        <v>1653314.87</v>
      </c>
      <c r="F14" s="44">
        <v>1121376.7499999998</v>
      </c>
      <c r="G14" s="45">
        <v>303828.30999999994</v>
      </c>
      <c r="H14" s="45">
        <v>416158.68</v>
      </c>
      <c r="I14" s="46">
        <f t="shared" si="0"/>
        <v>1841363.7399999995</v>
      </c>
      <c r="J14" s="68">
        <v>999698.25</v>
      </c>
      <c r="L14" s="38" t="s">
        <v>4</v>
      </c>
      <c r="M14" s="38" t="s">
        <v>178</v>
      </c>
      <c r="N14" s="76" t="s">
        <v>97</v>
      </c>
      <c r="O14" s="23">
        <v>7077639.55</v>
      </c>
      <c r="P14" s="68">
        <v>1434344.06</v>
      </c>
      <c r="Q14" s="44">
        <v>578939.7099999998</v>
      </c>
      <c r="R14" s="45">
        <v>213740.29999999996</v>
      </c>
      <c r="S14" s="45">
        <v>158928.43</v>
      </c>
      <c r="T14" s="46">
        <f t="shared" si="1"/>
        <v>951608.4399999997</v>
      </c>
      <c r="U14" s="68">
        <v>507981.38</v>
      </c>
      <c r="W14" s="38" t="s">
        <v>4</v>
      </c>
      <c r="X14" s="38" t="s">
        <v>178</v>
      </c>
      <c r="Y14" s="76" t="s">
        <v>97</v>
      </c>
      <c r="Z14" s="48">
        <f t="shared" si="3"/>
        <v>0.6981272138957684</v>
      </c>
      <c r="AA14" s="48">
        <f t="shared" si="3"/>
        <v>0.15266268122587</v>
      </c>
      <c r="AB14" s="47">
        <f t="shared" si="4"/>
        <v>0.9369490995875893</v>
      </c>
      <c r="AC14" s="49">
        <f t="shared" si="5"/>
        <v>0.42148350123958833</v>
      </c>
      <c r="AD14" s="50">
        <f t="shared" si="6"/>
        <v>1.6185288560391617</v>
      </c>
      <c r="AE14" s="51">
        <f t="shared" si="7"/>
        <v>0.9350014802306714</v>
      </c>
      <c r="AF14" s="51">
        <f t="shared" si="7"/>
        <v>0.9679820744610756</v>
      </c>
    </row>
    <row r="15" spans="1:32" ht="14.25">
      <c r="A15" s="38" t="s">
        <v>45</v>
      </c>
      <c r="B15" s="97" t="s">
        <v>179</v>
      </c>
      <c r="C15" s="76" t="s">
        <v>98</v>
      </c>
      <c r="D15" s="23">
        <v>10895431.449999997</v>
      </c>
      <c r="E15" s="68">
        <v>1498791.91</v>
      </c>
      <c r="F15" s="44">
        <v>999743.4299999999</v>
      </c>
      <c r="G15" s="45">
        <v>14370.99</v>
      </c>
      <c r="H15" s="45">
        <v>208625.56999999995</v>
      </c>
      <c r="I15" s="46">
        <f t="shared" si="0"/>
        <v>1222739.9899999998</v>
      </c>
      <c r="J15" s="68">
        <v>460657.82</v>
      </c>
      <c r="L15" s="38" t="s">
        <v>45</v>
      </c>
      <c r="M15" s="38" t="s">
        <v>179</v>
      </c>
      <c r="N15" s="76" t="s">
        <v>98</v>
      </c>
      <c r="O15" s="23">
        <v>6509572.2700000005</v>
      </c>
      <c r="P15" s="68">
        <v>1319220.38</v>
      </c>
      <c r="Q15" s="44">
        <v>517125.31</v>
      </c>
      <c r="R15" s="45">
        <v>6688.860000000001</v>
      </c>
      <c r="S15" s="45">
        <v>124461.28</v>
      </c>
      <c r="T15" s="46">
        <f t="shared" si="1"/>
        <v>648275.45</v>
      </c>
      <c r="U15" s="68">
        <v>255305.74</v>
      </c>
      <c r="W15" s="38" t="s">
        <v>45</v>
      </c>
      <c r="X15" s="38" t="s">
        <v>179</v>
      </c>
      <c r="Y15" s="76" t="s">
        <v>98</v>
      </c>
      <c r="Z15" s="48">
        <f t="shared" si="3"/>
        <v>0.6737553556648657</v>
      </c>
      <c r="AA15" s="48">
        <f t="shared" si="3"/>
        <v>0.13611943290324247</v>
      </c>
      <c r="AB15" s="47">
        <f t="shared" si="4"/>
        <v>0.9332711253293713</v>
      </c>
      <c r="AC15" s="49">
        <f t="shared" si="5"/>
        <v>1.1484961562956912</v>
      </c>
      <c r="AD15" s="50">
        <f t="shared" si="6"/>
        <v>0.6762287034168373</v>
      </c>
      <c r="AE15" s="51">
        <f t="shared" si="7"/>
        <v>0.886142672840688</v>
      </c>
      <c r="AF15" s="51">
        <f t="shared" si="7"/>
        <v>0.8043378891520419</v>
      </c>
    </row>
    <row r="16" spans="1:32" ht="14.25">
      <c r="A16" s="38" t="s">
        <v>5</v>
      </c>
      <c r="B16" s="97" t="s">
        <v>78</v>
      </c>
      <c r="C16" s="76" t="s">
        <v>99</v>
      </c>
      <c r="D16" s="23">
        <v>14996988.359999998</v>
      </c>
      <c r="E16" s="68">
        <v>2063008.24</v>
      </c>
      <c r="F16" s="44">
        <v>2342529.66</v>
      </c>
      <c r="G16" s="45">
        <v>720388.9900000001</v>
      </c>
      <c r="H16" s="45">
        <v>668217.3</v>
      </c>
      <c r="I16" s="46">
        <f t="shared" si="0"/>
        <v>3731135.95</v>
      </c>
      <c r="J16" s="68">
        <v>2053246.61</v>
      </c>
      <c r="L16" s="38" t="s">
        <v>5</v>
      </c>
      <c r="M16" s="38" t="s">
        <v>78</v>
      </c>
      <c r="N16" s="76" t="s">
        <v>99</v>
      </c>
      <c r="O16" s="23">
        <v>8987112.45</v>
      </c>
      <c r="P16" s="68">
        <v>1821315.04</v>
      </c>
      <c r="Q16" s="44">
        <v>1332534.3699999996</v>
      </c>
      <c r="R16" s="45">
        <v>482996.14</v>
      </c>
      <c r="S16" s="45">
        <v>616438.31</v>
      </c>
      <c r="T16" s="46">
        <f t="shared" si="1"/>
        <v>2431968.82</v>
      </c>
      <c r="U16" s="68">
        <v>1204071.08</v>
      </c>
      <c r="W16" s="38" t="s">
        <v>5</v>
      </c>
      <c r="X16" s="38" t="s">
        <v>78</v>
      </c>
      <c r="Y16" s="76" t="s">
        <v>99</v>
      </c>
      <c r="Z16" s="48">
        <f t="shared" si="3"/>
        <v>0.6687215658462133</v>
      </c>
      <c r="AA16" s="48">
        <f t="shared" si="3"/>
        <v>0.13270257736410063</v>
      </c>
      <c r="AB16" s="47">
        <f t="shared" si="4"/>
        <v>0.7579506485825209</v>
      </c>
      <c r="AC16" s="49">
        <f t="shared" si="5"/>
        <v>0.4915005117846285</v>
      </c>
      <c r="AD16" s="50">
        <f t="shared" si="6"/>
        <v>0.08399703451266682</v>
      </c>
      <c r="AE16" s="51">
        <f t="shared" si="7"/>
        <v>0.5342038595708642</v>
      </c>
      <c r="AF16" s="51">
        <f t="shared" si="7"/>
        <v>0.7052536549586426</v>
      </c>
    </row>
    <row r="17" spans="1:32" ht="14.25">
      <c r="A17" s="38" t="s">
        <v>61</v>
      </c>
      <c r="B17" s="97" t="s">
        <v>67</v>
      </c>
      <c r="C17" s="76" t="s">
        <v>97</v>
      </c>
      <c r="D17" s="23">
        <v>52523379.080000006</v>
      </c>
      <c r="E17" s="68">
        <v>7225194.9</v>
      </c>
      <c r="F17" s="44">
        <v>16627688.929999996</v>
      </c>
      <c r="G17" s="45">
        <v>3523034.289999999</v>
      </c>
      <c r="H17" s="45">
        <v>6091585.4399999995</v>
      </c>
      <c r="I17" s="46">
        <f t="shared" si="0"/>
        <v>26242308.659999996</v>
      </c>
      <c r="J17" s="68">
        <v>10732585.9</v>
      </c>
      <c r="L17" s="38" t="s">
        <v>61</v>
      </c>
      <c r="M17" s="38" t="s">
        <v>67</v>
      </c>
      <c r="N17" s="76" t="s">
        <v>97</v>
      </c>
      <c r="O17" s="23">
        <v>32272986.15</v>
      </c>
      <c r="P17" s="68">
        <v>6540396.08</v>
      </c>
      <c r="Q17" s="44">
        <v>8544547.740000002</v>
      </c>
      <c r="R17" s="45">
        <v>2520312.3200000008</v>
      </c>
      <c r="S17" s="45">
        <v>3265262.69</v>
      </c>
      <c r="T17" s="46">
        <f t="shared" si="1"/>
        <v>14330122.750000002</v>
      </c>
      <c r="U17" s="68">
        <v>5600741.94</v>
      </c>
      <c r="W17" s="38" t="s">
        <v>61</v>
      </c>
      <c r="X17" s="38" t="s">
        <v>67</v>
      </c>
      <c r="Y17" s="76" t="s">
        <v>97</v>
      </c>
      <c r="Z17" s="48">
        <f t="shared" si="3"/>
        <v>0.6274719307311452</v>
      </c>
      <c r="AA17" s="48">
        <f t="shared" si="3"/>
        <v>0.10470295860124734</v>
      </c>
      <c r="AB17" s="47">
        <f t="shared" si="4"/>
        <v>0.9459998862385655</v>
      </c>
      <c r="AC17" s="49">
        <f t="shared" si="5"/>
        <v>0.3978562347383987</v>
      </c>
      <c r="AD17" s="50">
        <f t="shared" si="6"/>
        <v>0.8655728553343436</v>
      </c>
      <c r="AE17" s="51">
        <f t="shared" si="7"/>
        <v>0.8312689373159761</v>
      </c>
      <c r="AF17" s="51">
        <f t="shared" si="7"/>
        <v>0.9162793099515667</v>
      </c>
    </row>
    <row r="18" spans="1:32" ht="14.25">
      <c r="A18" s="38" t="s">
        <v>62</v>
      </c>
      <c r="B18" s="97" t="s">
        <v>62</v>
      </c>
      <c r="C18" s="76" t="s">
        <v>100</v>
      </c>
      <c r="D18" s="23">
        <v>44267411.1</v>
      </c>
      <c r="E18" s="68">
        <v>6089491.55</v>
      </c>
      <c r="F18" s="44">
        <v>11307851.09</v>
      </c>
      <c r="G18" s="45">
        <v>6093943.820000001</v>
      </c>
      <c r="H18" s="45">
        <v>3430525.51</v>
      </c>
      <c r="I18" s="46">
        <f t="shared" si="0"/>
        <v>20832320.42</v>
      </c>
      <c r="J18" s="68">
        <v>7739017.72</v>
      </c>
      <c r="L18" s="38" t="s">
        <v>62</v>
      </c>
      <c r="M18" s="38" t="s">
        <v>62</v>
      </c>
      <c r="N18" s="76" t="s">
        <v>100</v>
      </c>
      <c r="O18" s="23">
        <v>26934228.369999997</v>
      </c>
      <c r="P18" s="68">
        <v>5458451.26</v>
      </c>
      <c r="Q18" s="44">
        <v>6008191.06</v>
      </c>
      <c r="R18" s="45">
        <v>3543642.7700000005</v>
      </c>
      <c r="S18" s="45">
        <v>2496749.3700000006</v>
      </c>
      <c r="T18" s="46">
        <f t="shared" si="1"/>
        <v>12048583.200000001</v>
      </c>
      <c r="U18" s="68">
        <v>4268795.74</v>
      </c>
      <c r="W18" s="38" t="s">
        <v>62</v>
      </c>
      <c r="X18" s="38" t="s">
        <v>62</v>
      </c>
      <c r="Y18" s="76" t="s">
        <v>100</v>
      </c>
      <c r="Z18" s="48">
        <f t="shared" si="3"/>
        <v>0.6435373789770835</v>
      </c>
      <c r="AA18" s="48">
        <f t="shared" si="3"/>
        <v>0.11560793711291661</v>
      </c>
      <c r="AB18" s="47">
        <f t="shared" si="4"/>
        <v>0.8820724868892569</v>
      </c>
      <c r="AC18" s="49">
        <f t="shared" si="5"/>
        <v>0.7196834487918771</v>
      </c>
      <c r="AD18" s="50">
        <f t="shared" si="6"/>
        <v>0.3739967460170017</v>
      </c>
      <c r="AE18" s="51">
        <f t="shared" si="7"/>
        <v>0.7290265647167544</v>
      </c>
      <c r="AF18" s="51">
        <f t="shared" si="7"/>
        <v>0.812927624407721</v>
      </c>
    </row>
    <row r="19" spans="1:32" ht="14.25">
      <c r="A19" s="38" t="s">
        <v>48</v>
      </c>
      <c r="B19" s="97" t="s">
        <v>78</v>
      </c>
      <c r="C19" s="76" t="s">
        <v>98</v>
      </c>
      <c r="D19" s="23">
        <v>14352411.709999999</v>
      </c>
      <c r="E19" s="68">
        <v>1974339.31</v>
      </c>
      <c r="F19" s="44">
        <v>1203063.6999999997</v>
      </c>
      <c r="G19" s="45">
        <v>1690485.2799999998</v>
      </c>
      <c r="H19" s="45">
        <v>289117.13</v>
      </c>
      <c r="I19" s="46">
        <f t="shared" si="0"/>
        <v>3182666.1099999994</v>
      </c>
      <c r="J19" s="68">
        <v>712890.73</v>
      </c>
      <c r="L19" s="38" t="s">
        <v>48</v>
      </c>
      <c r="M19" s="38" t="s">
        <v>78</v>
      </c>
      <c r="N19" s="76" t="s">
        <v>98</v>
      </c>
      <c r="O19" s="23">
        <v>8429058.4</v>
      </c>
      <c r="P19" s="68">
        <v>1708220.62</v>
      </c>
      <c r="Q19" s="44">
        <v>647379.1</v>
      </c>
      <c r="R19" s="45">
        <v>526740.2700000001</v>
      </c>
      <c r="S19" s="45">
        <v>180979.6</v>
      </c>
      <c r="T19" s="46">
        <f t="shared" si="1"/>
        <v>1355098.9700000002</v>
      </c>
      <c r="U19" s="68">
        <v>413575.3</v>
      </c>
      <c r="W19" s="38" t="s">
        <v>48</v>
      </c>
      <c r="X19" s="38" t="s">
        <v>78</v>
      </c>
      <c r="Y19" s="76" t="s">
        <v>98</v>
      </c>
      <c r="Z19" s="48">
        <f t="shared" si="3"/>
        <v>0.7027301305683205</v>
      </c>
      <c r="AA19" s="48">
        <f t="shared" si="3"/>
        <v>0.15578707274942039</v>
      </c>
      <c r="AB19" s="47">
        <f t="shared" si="4"/>
        <v>0.8583604259080959</v>
      </c>
      <c r="AC19" s="49">
        <f t="shared" si="5"/>
        <v>2.2093336626797098</v>
      </c>
      <c r="AD19" s="50">
        <f t="shared" si="6"/>
        <v>0.5975122610504167</v>
      </c>
      <c r="AE19" s="51">
        <f t="shared" si="7"/>
        <v>1.3486595300120396</v>
      </c>
      <c r="AF19" s="51">
        <f t="shared" si="7"/>
        <v>0.7237265620069671</v>
      </c>
    </row>
    <row r="20" spans="1:32" ht="14.25">
      <c r="A20" s="38" t="s">
        <v>63</v>
      </c>
      <c r="B20" s="97" t="s">
        <v>6</v>
      </c>
      <c r="C20" s="76" t="s">
        <v>98</v>
      </c>
      <c r="D20" s="23">
        <v>10973801.27</v>
      </c>
      <c r="E20" s="68">
        <v>1509572.58</v>
      </c>
      <c r="F20" s="44">
        <v>1232998.1000000003</v>
      </c>
      <c r="G20" s="45">
        <v>218098.19000000003</v>
      </c>
      <c r="H20" s="45">
        <v>47130.89</v>
      </c>
      <c r="I20" s="46">
        <f t="shared" si="0"/>
        <v>1498227.1800000002</v>
      </c>
      <c r="J20" s="68">
        <v>580860.19</v>
      </c>
      <c r="L20" s="38" t="s">
        <v>63</v>
      </c>
      <c r="M20" s="38" t="s">
        <v>6</v>
      </c>
      <c r="N20" s="76" t="s">
        <v>98</v>
      </c>
      <c r="O20" s="23">
        <v>6569529.5</v>
      </c>
      <c r="P20" s="68">
        <v>1331371.21</v>
      </c>
      <c r="Q20" s="44">
        <v>630896.7500000001</v>
      </c>
      <c r="R20" s="45">
        <v>88151.83999999998</v>
      </c>
      <c r="S20" s="45">
        <v>41526.4</v>
      </c>
      <c r="T20" s="46">
        <f t="shared" si="1"/>
        <v>760574.9900000001</v>
      </c>
      <c r="U20" s="68">
        <v>311834.55</v>
      </c>
      <c r="W20" s="38" t="s">
        <v>63</v>
      </c>
      <c r="X20" s="38" t="s">
        <v>6</v>
      </c>
      <c r="Y20" s="76" t="s">
        <v>98</v>
      </c>
      <c r="Z20" s="48">
        <f t="shared" si="3"/>
        <v>0.670409010264738</v>
      </c>
      <c r="AA20" s="48">
        <f t="shared" si="3"/>
        <v>0.13384799720883267</v>
      </c>
      <c r="AB20" s="47">
        <f t="shared" si="4"/>
        <v>0.9543579832991691</v>
      </c>
      <c r="AC20" s="49">
        <f t="shared" si="5"/>
        <v>1.4741195419176738</v>
      </c>
      <c r="AD20" s="50">
        <f t="shared" si="6"/>
        <v>0.1349620964013254</v>
      </c>
      <c r="AE20" s="51">
        <f t="shared" si="7"/>
        <v>0.969861223020231</v>
      </c>
      <c r="AF20" s="51">
        <f t="shared" si="7"/>
        <v>0.8627191566810026</v>
      </c>
    </row>
    <row r="21" spans="1:32" ht="14.25">
      <c r="A21" s="38" t="s">
        <v>64</v>
      </c>
      <c r="B21" s="97" t="s">
        <v>178</v>
      </c>
      <c r="C21" s="76" t="s">
        <v>98</v>
      </c>
      <c r="D21" s="23">
        <v>10010480.129999999</v>
      </c>
      <c r="E21" s="68">
        <v>1377056.68</v>
      </c>
      <c r="F21" s="44">
        <v>764267.8700000001</v>
      </c>
      <c r="G21" s="45">
        <v>114466.90999999999</v>
      </c>
      <c r="H21" s="45">
        <v>65863.02</v>
      </c>
      <c r="I21" s="46">
        <f t="shared" si="0"/>
        <v>944597.8000000002</v>
      </c>
      <c r="J21" s="68">
        <v>405426.07</v>
      </c>
      <c r="L21" s="38" t="s">
        <v>64</v>
      </c>
      <c r="M21" s="38" t="s">
        <v>178</v>
      </c>
      <c r="N21" s="76" t="s">
        <v>98</v>
      </c>
      <c r="O21" s="23">
        <v>5987419.29</v>
      </c>
      <c r="P21" s="68">
        <v>1213401.62</v>
      </c>
      <c r="Q21" s="44">
        <v>388270.4</v>
      </c>
      <c r="R21" s="45">
        <v>81130.35999999999</v>
      </c>
      <c r="S21" s="45">
        <v>365526.42999999993</v>
      </c>
      <c r="T21" s="46">
        <f t="shared" si="1"/>
        <v>834927.19</v>
      </c>
      <c r="U21" s="68">
        <v>210760.6</v>
      </c>
      <c r="W21" s="38" t="s">
        <v>64</v>
      </c>
      <c r="X21" s="38" t="s">
        <v>178</v>
      </c>
      <c r="Y21" s="76" t="s">
        <v>98</v>
      </c>
      <c r="Z21" s="48">
        <f t="shared" si="3"/>
        <v>0.6719190097007552</v>
      </c>
      <c r="AA21" s="48">
        <f t="shared" si="3"/>
        <v>0.13487295327659088</v>
      </c>
      <c r="AB21" s="47">
        <f t="shared" si="4"/>
        <v>0.9683907658168123</v>
      </c>
      <c r="AC21" s="49">
        <f t="shared" si="5"/>
        <v>0.4109010486333353</v>
      </c>
      <c r="AD21" s="50">
        <f t="shared" si="6"/>
        <v>-0.819813248524874</v>
      </c>
      <c r="AE21" s="51">
        <f t="shared" si="7"/>
        <v>0.13135350161491344</v>
      </c>
      <c r="AF21" s="51">
        <f t="shared" si="7"/>
        <v>0.9236331173853178</v>
      </c>
    </row>
    <row r="22" spans="1:32" ht="14.25">
      <c r="A22" s="38" t="s">
        <v>65</v>
      </c>
      <c r="B22" s="97" t="s">
        <v>178</v>
      </c>
      <c r="C22" s="76" t="s">
        <v>98</v>
      </c>
      <c r="D22" s="23">
        <v>93300396.41</v>
      </c>
      <c r="E22" s="68">
        <v>12834542.65</v>
      </c>
      <c r="F22" s="44">
        <v>29113640.010000005</v>
      </c>
      <c r="G22" s="45">
        <v>11552495.77</v>
      </c>
      <c r="H22" s="45">
        <v>6720871.57</v>
      </c>
      <c r="I22" s="46">
        <f t="shared" si="0"/>
        <v>47387007.35</v>
      </c>
      <c r="J22" s="68">
        <v>19003398.87</v>
      </c>
      <c r="L22" s="38" t="s">
        <v>65</v>
      </c>
      <c r="M22" s="38" t="s">
        <v>178</v>
      </c>
      <c r="N22" s="76" t="s">
        <v>98</v>
      </c>
      <c r="O22" s="23">
        <v>55415499.79</v>
      </c>
      <c r="P22" s="68">
        <v>11230423.99</v>
      </c>
      <c r="Q22" s="44">
        <v>15197338.459999999</v>
      </c>
      <c r="R22" s="45">
        <v>7843666.13</v>
      </c>
      <c r="S22" s="45">
        <v>4079867.77</v>
      </c>
      <c r="T22" s="46">
        <f t="shared" si="1"/>
        <v>27120872.36</v>
      </c>
      <c r="U22" s="68">
        <v>10212581.64</v>
      </c>
      <c r="W22" s="38" t="s">
        <v>65</v>
      </c>
      <c r="X22" s="38" t="s">
        <v>178</v>
      </c>
      <c r="Y22" s="76" t="s">
        <v>98</v>
      </c>
      <c r="Z22" s="48">
        <f t="shared" si="3"/>
        <v>0.6836516274971234</v>
      </c>
      <c r="AA22" s="48">
        <f t="shared" si="3"/>
        <v>0.14283687431822423</v>
      </c>
      <c r="AB22" s="47">
        <f t="shared" si="4"/>
        <v>0.9157064960175934</v>
      </c>
      <c r="AC22" s="49">
        <f t="shared" si="5"/>
        <v>0.47284389449146524</v>
      </c>
      <c r="AD22" s="50">
        <f t="shared" si="6"/>
        <v>0.6473258323271591</v>
      </c>
      <c r="AE22" s="51">
        <f t="shared" si="7"/>
        <v>0.7472523273215244</v>
      </c>
      <c r="AF22" s="51">
        <f t="shared" si="7"/>
        <v>0.8607830556348923</v>
      </c>
    </row>
    <row r="23" spans="1:32" ht="14.25">
      <c r="A23" s="38" t="s">
        <v>6</v>
      </c>
      <c r="B23" s="97" t="s">
        <v>6</v>
      </c>
      <c r="C23" s="76" t="s">
        <v>98</v>
      </c>
      <c r="D23" s="23">
        <v>189102552.19000003</v>
      </c>
      <c r="E23" s="68">
        <v>26013231.07</v>
      </c>
      <c r="F23" s="44">
        <v>79782168.81</v>
      </c>
      <c r="G23" s="45">
        <v>22679164.32</v>
      </c>
      <c r="H23" s="45">
        <v>12455756.229999999</v>
      </c>
      <c r="I23" s="46">
        <f t="shared" si="0"/>
        <v>114917089.36</v>
      </c>
      <c r="J23" s="68">
        <v>45661367.15</v>
      </c>
      <c r="L23" s="38" t="s">
        <v>6</v>
      </c>
      <c r="M23" s="38" t="s">
        <v>6</v>
      </c>
      <c r="N23" s="76" t="s">
        <v>98</v>
      </c>
      <c r="O23" s="23">
        <v>115849700.56</v>
      </c>
      <c r="P23" s="68">
        <v>23477930.56</v>
      </c>
      <c r="Q23" s="44">
        <v>41939613.07000001</v>
      </c>
      <c r="R23" s="45">
        <v>14198137.86</v>
      </c>
      <c r="S23" s="45">
        <v>7063848.2299999995</v>
      </c>
      <c r="T23" s="46">
        <f t="shared" si="1"/>
        <v>63201599.160000004</v>
      </c>
      <c r="U23" s="68">
        <v>25385455.25</v>
      </c>
      <c r="W23" s="38" t="s">
        <v>6</v>
      </c>
      <c r="X23" s="38" t="s">
        <v>6</v>
      </c>
      <c r="Y23" s="76" t="s">
        <v>98</v>
      </c>
      <c r="Z23" s="48">
        <f t="shared" si="3"/>
        <v>0.6323093739207506</v>
      </c>
      <c r="AA23" s="48">
        <f t="shared" si="3"/>
        <v>0.10798654095687055</v>
      </c>
      <c r="AB23" s="47">
        <f t="shared" si="4"/>
        <v>0.9023105596334007</v>
      </c>
      <c r="AC23" s="49">
        <f t="shared" si="5"/>
        <v>0.5973337168315114</v>
      </c>
      <c r="AD23" s="50">
        <f t="shared" si="6"/>
        <v>0.7633102842018449</v>
      </c>
      <c r="AE23" s="51">
        <f t="shared" si="7"/>
        <v>0.8182623681574577</v>
      </c>
      <c r="AF23" s="51">
        <f t="shared" si="7"/>
        <v>0.7987216183566375</v>
      </c>
    </row>
    <row r="24" spans="1:32" ht="14.25">
      <c r="A24" s="38" t="s">
        <v>7</v>
      </c>
      <c r="B24" s="97" t="s">
        <v>10</v>
      </c>
      <c r="C24" s="76" t="s">
        <v>98</v>
      </c>
      <c r="D24" s="23">
        <v>10219668.84</v>
      </c>
      <c r="E24" s="68">
        <v>1405832.99</v>
      </c>
      <c r="F24" s="44">
        <v>659911.3299999998</v>
      </c>
      <c r="G24" s="45">
        <v>96876.35</v>
      </c>
      <c r="H24" s="45">
        <v>115262.29999999999</v>
      </c>
      <c r="I24" s="46">
        <f t="shared" si="0"/>
        <v>872049.9799999997</v>
      </c>
      <c r="J24" s="68">
        <v>315383.81</v>
      </c>
      <c r="L24" s="38" t="s">
        <v>7</v>
      </c>
      <c r="M24" s="38" t="s">
        <v>10</v>
      </c>
      <c r="N24" s="76" t="s">
        <v>98</v>
      </c>
      <c r="O24" s="23">
        <v>6174251.39</v>
      </c>
      <c r="P24" s="68">
        <v>1251264.74</v>
      </c>
      <c r="Q24" s="44">
        <v>336867.30000000005</v>
      </c>
      <c r="R24" s="45">
        <v>53480.840000000004</v>
      </c>
      <c r="S24" s="45">
        <v>65863.45000000001</v>
      </c>
      <c r="T24" s="46">
        <f t="shared" si="1"/>
        <v>456211.5900000001</v>
      </c>
      <c r="U24" s="68">
        <v>167956.5</v>
      </c>
      <c r="W24" s="38" t="s">
        <v>7</v>
      </c>
      <c r="X24" s="38" t="s">
        <v>10</v>
      </c>
      <c r="Y24" s="76" t="s">
        <v>98</v>
      </c>
      <c r="Z24" s="48">
        <f t="shared" si="3"/>
        <v>0.6552077643861534</v>
      </c>
      <c r="AA24" s="48">
        <f t="shared" si="3"/>
        <v>0.12352961372506988</v>
      </c>
      <c r="AB24" s="47">
        <f t="shared" si="4"/>
        <v>0.9589652364595784</v>
      </c>
      <c r="AC24" s="49">
        <f t="shared" si="5"/>
        <v>0.8114216231457845</v>
      </c>
      <c r="AD24" s="50">
        <f t="shared" si="6"/>
        <v>0.7500191684462318</v>
      </c>
      <c r="AE24" s="51">
        <f t="shared" si="7"/>
        <v>0.9115033443144214</v>
      </c>
      <c r="AF24" s="51">
        <f t="shared" si="7"/>
        <v>0.8777707918419353</v>
      </c>
    </row>
    <row r="25" spans="1:32" ht="14.25">
      <c r="A25" s="38" t="s">
        <v>8</v>
      </c>
      <c r="B25" s="97" t="s">
        <v>78</v>
      </c>
      <c r="C25" s="76" t="s">
        <v>97</v>
      </c>
      <c r="D25" s="23">
        <v>34590863.40999999</v>
      </c>
      <c r="E25" s="68">
        <v>4758371.12</v>
      </c>
      <c r="F25" s="44">
        <v>11384308.47</v>
      </c>
      <c r="G25" s="45">
        <v>4840206.840000001</v>
      </c>
      <c r="H25" s="45">
        <v>2029691.7400000005</v>
      </c>
      <c r="I25" s="46">
        <f t="shared" si="0"/>
        <v>18254207.050000004</v>
      </c>
      <c r="J25" s="68">
        <v>11164229.35</v>
      </c>
      <c r="L25" s="38" t="s">
        <v>8</v>
      </c>
      <c r="M25" s="38" t="s">
        <v>78</v>
      </c>
      <c r="N25" s="76" t="s">
        <v>97</v>
      </c>
      <c r="O25" s="23">
        <v>21068433.11</v>
      </c>
      <c r="P25" s="68">
        <v>4269697.78</v>
      </c>
      <c r="Q25" s="44">
        <v>5751354.160000001</v>
      </c>
      <c r="R25" s="45">
        <v>2987097.4099999997</v>
      </c>
      <c r="S25" s="45">
        <v>1297468.25</v>
      </c>
      <c r="T25" s="46">
        <f t="shared" si="1"/>
        <v>10035919.82</v>
      </c>
      <c r="U25" s="68">
        <v>5459605.14</v>
      </c>
      <c r="W25" s="38" t="s">
        <v>8</v>
      </c>
      <c r="X25" s="38" t="s">
        <v>78</v>
      </c>
      <c r="Y25" s="76" t="s">
        <v>97</v>
      </c>
      <c r="Z25" s="48">
        <f t="shared" si="3"/>
        <v>0.6418336963835081</v>
      </c>
      <c r="AA25" s="48">
        <f t="shared" si="3"/>
        <v>0.11445150574568297</v>
      </c>
      <c r="AB25" s="47">
        <f t="shared" si="4"/>
        <v>0.9794135699687112</v>
      </c>
      <c r="AC25" s="49">
        <f t="shared" si="5"/>
        <v>0.6203712754047754</v>
      </c>
      <c r="AD25" s="50">
        <f t="shared" si="6"/>
        <v>0.5643479060084904</v>
      </c>
      <c r="AE25" s="51">
        <f t="shared" si="7"/>
        <v>0.818887294577848</v>
      </c>
      <c r="AF25" s="51">
        <f t="shared" si="7"/>
        <v>1.0448785331021209</v>
      </c>
    </row>
    <row r="26" spans="1:32" ht="14.25">
      <c r="A26" s="38" t="s">
        <v>9</v>
      </c>
      <c r="B26" s="97" t="s">
        <v>9</v>
      </c>
      <c r="C26" s="76" t="s">
        <v>98</v>
      </c>
      <c r="D26" s="23">
        <v>27841742.75</v>
      </c>
      <c r="E26" s="68">
        <v>3829951.95</v>
      </c>
      <c r="F26" s="44">
        <v>6968997.36</v>
      </c>
      <c r="G26" s="45">
        <v>2072151.9000000004</v>
      </c>
      <c r="H26" s="45">
        <v>1243755.94</v>
      </c>
      <c r="I26" s="46">
        <f t="shared" si="0"/>
        <v>10284905.200000001</v>
      </c>
      <c r="J26" s="68">
        <v>4046139.29</v>
      </c>
      <c r="L26" s="38" t="s">
        <v>9</v>
      </c>
      <c r="M26" s="38" t="s">
        <v>9</v>
      </c>
      <c r="N26" s="76" t="s">
        <v>98</v>
      </c>
      <c r="O26" s="23">
        <v>16529634.21</v>
      </c>
      <c r="P26" s="68">
        <v>3349871.45</v>
      </c>
      <c r="Q26" s="44">
        <v>3592983.1599999997</v>
      </c>
      <c r="R26" s="45">
        <v>1401727.63</v>
      </c>
      <c r="S26" s="45">
        <v>840050.1100000001</v>
      </c>
      <c r="T26" s="46">
        <f t="shared" si="1"/>
        <v>5834760.899999999</v>
      </c>
      <c r="U26" s="68">
        <v>2152540.06</v>
      </c>
      <c r="W26" s="38" t="s">
        <v>9</v>
      </c>
      <c r="X26" s="38" t="s">
        <v>9</v>
      </c>
      <c r="Y26" s="76" t="s">
        <v>98</v>
      </c>
      <c r="Z26" s="48">
        <f t="shared" si="3"/>
        <v>0.684353228648972</v>
      </c>
      <c r="AA26" s="48">
        <f t="shared" si="3"/>
        <v>0.14331311131356994</v>
      </c>
      <c r="AB26" s="47">
        <f t="shared" si="4"/>
        <v>0.9396131430796912</v>
      </c>
      <c r="AC26" s="49">
        <f t="shared" si="5"/>
        <v>0.47828426553880554</v>
      </c>
      <c r="AD26" s="50">
        <f t="shared" si="6"/>
        <v>0.4805735100731072</v>
      </c>
      <c r="AE26" s="51">
        <f t="shared" si="7"/>
        <v>0.7626952288653339</v>
      </c>
      <c r="AF26" s="51">
        <f t="shared" si="7"/>
        <v>0.87970452452346</v>
      </c>
    </row>
    <row r="27" spans="1:32" ht="14.25">
      <c r="A27" s="38" t="s">
        <v>197</v>
      </c>
      <c r="B27" s="97" t="s">
        <v>78</v>
      </c>
      <c r="C27" s="76" t="s">
        <v>98</v>
      </c>
      <c r="D27" s="23">
        <v>9400329.49</v>
      </c>
      <c r="E27" s="68">
        <v>1293123.44</v>
      </c>
      <c r="F27" s="44">
        <v>510800.2599999999</v>
      </c>
      <c r="G27" s="45">
        <v>93702.12000000001</v>
      </c>
      <c r="H27" s="45">
        <v>4740.0199999999995</v>
      </c>
      <c r="I27" s="46">
        <f t="shared" si="0"/>
        <v>609242.3999999999</v>
      </c>
      <c r="J27" s="68">
        <v>338871.62</v>
      </c>
      <c r="L27" s="38" t="s">
        <v>190</v>
      </c>
      <c r="M27" s="38" t="s">
        <v>78</v>
      </c>
      <c r="N27" s="76" t="s">
        <v>98</v>
      </c>
      <c r="O27" s="23">
        <v>5666019.24</v>
      </c>
      <c r="P27" s="68">
        <v>1148267.16</v>
      </c>
      <c r="Q27" s="44">
        <v>204002.02000000002</v>
      </c>
      <c r="R27" s="45">
        <v>65490.19</v>
      </c>
      <c r="S27" s="45">
        <v>24533.59</v>
      </c>
      <c r="T27" s="46">
        <f t="shared" si="1"/>
        <v>294025.80000000005</v>
      </c>
      <c r="U27" s="68">
        <v>100221.95</v>
      </c>
      <c r="W27" s="38" t="s">
        <v>197</v>
      </c>
      <c r="X27" s="38" t="s">
        <v>78</v>
      </c>
      <c r="Y27" s="76" t="s">
        <v>98</v>
      </c>
      <c r="Z27" s="48">
        <f t="shared" si="3"/>
        <v>0.6590712265212852</v>
      </c>
      <c r="AA27" s="48">
        <f t="shared" si="3"/>
        <v>0.12615207074284007</v>
      </c>
      <c r="AB27" s="47">
        <f t="shared" si="4"/>
        <v>1.503898049636959</v>
      </c>
      <c r="AC27" s="49">
        <f t="shared" si="5"/>
        <v>0.4307810070485367</v>
      </c>
      <c r="AD27" s="50">
        <f t="shared" si="6"/>
        <v>-0.8067946843490904</v>
      </c>
      <c r="AE27" s="51">
        <f t="shared" si="7"/>
        <v>1.0720712264025805</v>
      </c>
      <c r="AF27" s="51">
        <f t="shared" si="7"/>
        <v>2.381211600851909</v>
      </c>
    </row>
    <row r="28" spans="1:32" ht="14.25">
      <c r="A28" s="38" t="s">
        <v>66</v>
      </c>
      <c r="B28" s="97" t="s">
        <v>71</v>
      </c>
      <c r="C28" s="76" t="s">
        <v>98</v>
      </c>
      <c r="D28" s="23">
        <v>9526693.22</v>
      </c>
      <c r="E28" s="68">
        <v>1310506.23</v>
      </c>
      <c r="F28" s="44">
        <v>469789.92</v>
      </c>
      <c r="G28" s="45">
        <v>300814.63</v>
      </c>
      <c r="H28" s="45">
        <v>107972.35</v>
      </c>
      <c r="I28" s="46">
        <f t="shared" si="0"/>
        <v>878576.9</v>
      </c>
      <c r="J28" s="68">
        <v>217590.89</v>
      </c>
      <c r="L28" s="38" t="s">
        <v>66</v>
      </c>
      <c r="M28" s="38" t="s">
        <v>71</v>
      </c>
      <c r="N28" s="76" t="s">
        <v>98</v>
      </c>
      <c r="O28" s="23">
        <v>5741240.52</v>
      </c>
      <c r="P28" s="68">
        <v>1163511.39</v>
      </c>
      <c r="Q28" s="44">
        <v>240889.56</v>
      </c>
      <c r="R28" s="45">
        <v>105167.41</v>
      </c>
      <c r="S28" s="45">
        <v>17711.559999999998</v>
      </c>
      <c r="T28" s="46">
        <f t="shared" si="1"/>
        <v>363768.52999999997</v>
      </c>
      <c r="U28" s="68">
        <v>117743.66</v>
      </c>
      <c r="W28" s="38" t="s">
        <v>66</v>
      </c>
      <c r="X28" s="38" t="s">
        <v>71</v>
      </c>
      <c r="Y28" s="76" t="s">
        <v>98</v>
      </c>
      <c r="Z28" s="48">
        <f t="shared" si="3"/>
        <v>0.6593440366786796</v>
      </c>
      <c r="AA28" s="48">
        <f t="shared" si="3"/>
        <v>0.12633725914793148</v>
      </c>
      <c r="AB28" s="47">
        <f t="shared" si="4"/>
        <v>0.95022947445294</v>
      </c>
      <c r="AC28" s="49">
        <f t="shared" si="5"/>
        <v>1.8603407652617858</v>
      </c>
      <c r="AD28" s="50">
        <f t="shared" si="6"/>
        <v>5.096151327155825</v>
      </c>
      <c r="AE28" s="51">
        <f t="shared" si="7"/>
        <v>1.4152086493023464</v>
      </c>
      <c r="AF28" s="51">
        <f t="shared" si="7"/>
        <v>0.8480051494917009</v>
      </c>
    </row>
    <row r="29" spans="1:32" ht="14.25">
      <c r="A29" s="38" t="s">
        <v>38</v>
      </c>
      <c r="B29" s="97" t="s">
        <v>6</v>
      </c>
      <c r="C29" s="76" t="s">
        <v>101</v>
      </c>
      <c r="D29" s="23">
        <v>11139248.670000002</v>
      </c>
      <c r="E29" s="68">
        <v>1532331.78</v>
      </c>
      <c r="F29" s="44">
        <v>2042363.1299999997</v>
      </c>
      <c r="G29" s="45">
        <v>324883.30999999994</v>
      </c>
      <c r="H29" s="45">
        <v>108692.15999999999</v>
      </c>
      <c r="I29" s="46">
        <f t="shared" si="0"/>
        <v>2475938.5999999996</v>
      </c>
      <c r="J29" s="68">
        <v>948544</v>
      </c>
      <c r="L29" s="38" t="s">
        <v>38</v>
      </c>
      <c r="M29" s="38" t="s">
        <v>6</v>
      </c>
      <c r="N29" s="76" t="s">
        <v>101</v>
      </c>
      <c r="O29" s="23">
        <v>6749523.3</v>
      </c>
      <c r="P29" s="68">
        <v>1367848.5</v>
      </c>
      <c r="Q29" s="44">
        <v>1080106.8699999999</v>
      </c>
      <c r="R29" s="45">
        <v>162954.45</v>
      </c>
      <c r="S29" s="45">
        <v>83160.72</v>
      </c>
      <c r="T29" s="46">
        <f t="shared" si="1"/>
        <v>1326222.0399999998</v>
      </c>
      <c r="U29" s="68">
        <v>555841.94</v>
      </c>
      <c r="W29" s="38" t="s">
        <v>38</v>
      </c>
      <c r="X29" s="38" t="s">
        <v>6</v>
      </c>
      <c r="Y29" s="76" t="s">
        <v>101</v>
      </c>
      <c r="Z29" s="48">
        <f t="shared" si="3"/>
        <v>0.6503756154156846</v>
      </c>
      <c r="AA29" s="48">
        <f t="shared" si="3"/>
        <v>0.12024963290890778</v>
      </c>
      <c r="AB29" s="47">
        <f t="shared" si="4"/>
        <v>0.8908898616671144</v>
      </c>
      <c r="AC29" s="49">
        <f t="shared" si="5"/>
        <v>0.9937062780427286</v>
      </c>
      <c r="AD29" s="50">
        <f t="shared" si="6"/>
        <v>0.3070132148928002</v>
      </c>
      <c r="AE29" s="51">
        <f t="shared" si="7"/>
        <v>0.8669110641533297</v>
      </c>
      <c r="AF29" s="51">
        <f t="shared" si="7"/>
        <v>0.7064995131529659</v>
      </c>
    </row>
    <row r="30" spans="1:32" ht="14.25">
      <c r="A30" s="38" t="s">
        <v>67</v>
      </c>
      <c r="B30" s="97" t="s">
        <v>67</v>
      </c>
      <c r="C30" s="76" t="s">
        <v>98</v>
      </c>
      <c r="D30" s="23">
        <v>36335047.77</v>
      </c>
      <c r="E30" s="68">
        <v>4998303.74</v>
      </c>
      <c r="F30" s="44">
        <v>7386809.470000001</v>
      </c>
      <c r="G30" s="45">
        <v>2032714.9000000001</v>
      </c>
      <c r="H30" s="45">
        <v>1408597.6500000004</v>
      </c>
      <c r="I30" s="46">
        <f t="shared" si="0"/>
        <v>10828122.020000001</v>
      </c>
      <c r="J30" s="68">
        <v>3951547.74</v>
      </c>
      <c r="L30" s="38" t="s">
        <v>67</v>
      </c>
      <c r="M30" s="38" t="s">
        <v>67</v>
      </c>
      <c r="N30" s="76" t="s">
        <v>98</v>
      </c>
      <c r="O30" s="23">
        <v>21858867.22</v>
      </c>
      <c r="P30" s="68">
        <v>4429886</v>
      </c>
      <c r="Q30" s="44">
        <v>3898528.09</v>
      </c>
      <c r="R30" s="45">
        <v>911687.4599999998</v>
      </c>
      <c r="S30" s="45">
        <v>972190.5099999999</v>
      </c>
      <c r="T30" s="46">
        <f t="shared" si="1"/>
        <v>5782406.06</v>
      </c>
      <c r="U30" s="68">
        <v>2242111.92</v>
      </c>
      <c r="W30" s="38" t="s">
        <v>67</v>
      </c>
      <c r="X30" s="38" t="s">
        <v>67</v>
      </c>
      <c r="Y30" s="76" t="s">
        <v>98</v>
      </c>
      <c r="Z30" s="48">
        <f t="shared" si="3"/>
        <v>0.6622566670222907</v>
      </c>
      <c r="AA30" s="48">
        <f t="shared" si="3"/>
        <v>0.12831430425071888</v>
      </c>
      <c r="AB30" s="47">
        <f t="shared" si="4"/>
        <v>0.8947688203011002</v>
      </c>
      <c r="AC30" s="49">
        <f t="shared" si="5"/>
        <v>1.2296181412871472</v>
      </c>
      <c r="AD30" s="50">
        <f t="shared" si="6"/>
        <v>0.44889055746902984</v>
      </c>
      <c r="AE30" s="51">
        <f t="shared" si="7"/>
        <v>0.8725979994563029</v>
      </c>
      <c r="AF30" s="51">
        <f t="shared" si="7"/>
        <v>0.7624221631184229</v>
      </c>
    </row>
    <row r="31" spans="1:32" ht="14.25">
      <c r="A31" s="38" t="s">
        <v>10</v>
      </c>
      <c r="B31" s="97" t="s">
        <v>10</v>
      </c>
      <c r="C31" s="76" t="s">
        <v>98</v>
      </c>
      <c r="D31" s="23">
        <v>26791344.030000005</v>
      </c>
      <c r="E31" s="68">
        <v>3685457.52</v>
      </c>
      <c r="F31" s="44">
        <v>7936107.130000001</v>
      </c>
      <c r="G31" s="45">
        <v>973530.97</v>
      </c>
      <c r="H31" s="45">
        <v>1731371.3000000003</v>
      </c>
      <c r="I31" s="46">
        <f t="shared" si="0"/>
        <v>10641009.400000002</v>
      </c>
      <c r="J31" s="68">
        <v>4069492.31</v>
      </c>
      <c r="L31" s="38" t="s">
        <v>10</v>
      </c>
      <c r="M31" s="38" t="s">
        <v>10</v>
      </c>
      <c r="N31" s="76" t="s">
        <v>98</v>
      </c>
      <c r="O31" s="23">
        <v>16190894.19</v>
      </c>
      <c r="P31" s="68">
        <v>3281222.89</v>
      </c>
      <c r="Q31" s="44">
        <v>4112504.1599999997</v>
      </c>
      <c r="R31" s="45">
        <v>737583.51</v>
      </c>
      <c r="S31" s="45">
        <v>984642.28</v>
      </c>
      <c r="T31" s="46">
        <f t="shared" si="1"/>
        <v>5834729.95</v>
      </c>
      <c r="U31" s="68">
        <v>2228276.07</v>
      </c>
      <c r="W31" s="38" t="s">
        <v>10</v>
      </c>
      <c r="X31" s="38" t="s">
        <v>10</v>
      </c>
      <c r="Y31" s="76" t="s">
        <v>98</v>
      </c>
      <c r="Z31" s="48">
        <f t="shared" si="3"/>
        <v>0.6547167633611721</v>
      </c>
      <c r="AA31" s="48">
        <f t="shared" si="3"/>
        <v>0.12319633366936555</v>
      </c>
      <c r="AB31" s="47">
        <f t="shared" si="4"/>
        <v>0.929750541577568</v>
      </c>
      <c r="AC31" s="49">
        <f t="shared" si="5"/>
        <v>0.31989253664307116</v>
      </c>
      <c r="AD31" s="50">
        <f t="shared" si="6"/>
        <v>0.758375945424566</v>
      </c>
      <c r="AE31" s="51">
        <f t="shared" si="7"/>
        <v>0.8237364010308654</v>
      </c>
      <c r="AF31" s="51">
        <f t="shared" si="7"/>
        <v>0.8262962856303531</v>
      </c>
    </row>
    <row r="32" spans="1:32" ht="14.25">
      <c r="A32" s="38" t="s">
        <v>11</v>
      </c>
      <c r="B32" s="97" t="s">
        <v>82</v>
      </c>
      <c r="C32" s="76" t="s">
        <v>98</v>
      </c>
      <c r="D32" s="23">
        <v>12295355.55</v>
      </c>
      <c r="E32" s="68">
        <v>1691367.57</v>
      </c>
      <c r="F32" s="44">
        <v>1125823.0100000002</v>
      </c>
      <c r="G32" s="45">
        <v>202132.49999999997</v>
      </c>
      <c r="H32" s="45">
        <v>315612.09</v>
      </c>
      <c r="I32" s="46">
        <f t="shared" si="0"/>
        <v>1643567.6000000003</v>
      </c>
      <c r="J32" s="68">
        <v>636968.12</v>
      </c>
      <c r="L32" s="38" t="s">
        <v>11</v>
      </c>
      <c r="M32" s="38" t="s">
        <v>82</v>
      </c>
      <c r="N32" s="76" t="s">
        <v>98</v>
      </c>
      <c r="O32" s="23">
        <v>7410273.949999999</v>
      </c>
      <c r="P32" s="68">
        <v>1501755.26</v>
      </c>
      <c r="Q32" s="44">
        <v>568851.3099999999</v>
      </c>
      <c r="R32" s="45">
        <v>118079.15999999997</v>
      </c>
      <c r="S32" s="45">
        <v>111163.40000000002</v>
      </c>
      <c r="T32" s="46">
        <f t="shared" si="1"/>
        <v>798093.87</v>
      </c>
      <c r="U32" s="68">
        <v>324911</v>
      </c>
      <c r="W32" s="38" t="s">
        <v>11</v>
      </c>
      <c r="X32" s="38" t="s">
        <v>82</v>
      </c>
      <c r="Y32" s="76" t="s">
        <v>98</v>
      </c>
      <c r="Z32" s="48">
        <f t="shared" si="3"/>
        <v>0.659230904682006</v>
      </c>
      <c r="AA32" s="48">
        <f t="shared" si="3"/>
        <v>0.12626046004326974</v>
      </c>
      <c r="AB32" s="47">
        <f t="shared" si="4"/>
        <v>0.9791164935525953</v>
      </c>
      <c r="AC32" s="49">
        <f t="shared" si="5"/>
        <v>0.7118389053580667</v>
      </c>
      <c r="AD32" s="50">
        <f t="shared" si="6"/>
        <v>1.8391726953295775</v>
      </c>
      <c r="AE32" s="51">
        <f t="shared" si="7"/>
        <v>1.0593662747967234</v>
      </c>
      <c r="AF32" s="51">
        <f t="shared" si="7"/>
        <v>0.960438766308312</v>
      </c>
    </row>
    <row r="33" spans="1:32" ht="14.25">
      <c r="A33" s="38" t="s">
        <v>12</v>
      </c>
      <c r="B33" s="97" t="s">
        <v>13</v>
      </c>
      <c r="C33" s="76" t="s">
        <v>98</v>
      </c>
      <c r="D33" s="23">
        <v>14163676.1</v>
      </c>
      <c r="E33" s="68">
        <v>1948376.56</v>
      </c>
      <c r="F33" s="44">
        <v>1611947.7</v>
      </c>
      <c r="G33" s="45">
        <v>560308.08</v>
      </c>
      <c r="H33" s="45">
        <v>321179.24</v>
      </c>
      <c r="I33" s="46">
        <f t="shared" si="0"/>
        <v>2493435.0199999996</v>
      </c>
      <c r="J33" s="68">
        <v>1116530.77</v>
      </c>
      <c r="L33" s="38" t="s">
        <v>12</v>
      </c>
      <c r="M33" s="38" t="s">
        <v>13</v>
      </c>
      <c r="N33" s="76" t="s">
        <v>98</v>
      </c>
      <c r="O33" s="23">
        <v>8559718.75</v>
      </c>
      <c r="P33" s="68">
        <v>1734700.06</v>
      </c>
      <c r="Q33" s="44">
        <v>945486.5799999998</v>
      </c>
      <c r="R33" s="45">
        <v>362521.3599999999</v>
      </c>
      <c r="S33" s="45">
        <v>386797.97</v>
      </c>
      <c r="T33" s="46">
        <f t="shared" si="1"/>
        <v>1694805.9099999997</v>
      </c>
      <c r="U33" s="68">
        <v>729558.76</v>
      </c>
      <c r="W33" s="38" t="s">
        <v>12</v>
      </c>
      <c r="X33" s="38" t="s">
        <v>13</v>
      </c>
      <c r="Y33" s="76" t="s">
        <v>98</v>
      </c>
      <c r="Z33" s="48">
        <f t="shared" si="3"/>
        <v>0.6546894253973006</v>
      </c>
      <c r="AA33" s="48">
        <f t="shared" si="3"/>
        <v>0.12317777864145585</v>
      </c>
      <c r="AB33" s="47">
        <f t="shared" si="4"/>
        <v>0.7048869165334957</v>
      </c>
      <c r="AC33" s="49">
        <f t="shared" si="5"/>
        <v>0.5455863897233533</v>
      </c>
      <c r="AD33" s="50">
        <f t="shared" si="6"/>
        <v>-0.16964600408838748</v>
      </c>
      <c r="AE33" s="51">
        <f t="shared" si="7"/>
        <v>0.4712215748645814</v>
      </c>
      <c r="AF33" s="51">
        <f t="shared" si="7"/>
        <v>0.5304192495749074</v>
      </c>
    </row>
    <row r="34" spans="1:32" ht="14.25">
      <c r="A34" s="38" t="s">
        <v>68</v>
      </c>
      <c r="B34" s="97" t="s">
        <v>9</v>
      </c>
      <c r="C34" s="76" t="s">
        <v>97</v>
      </c>
      <c r="D34" s="23">
        <v>20004152.249999996</v>
      </c>
      <c r="E34" s="68">
        <v>2751801.22</v>
      </c>
      <c r="F34" s="44">
        <v>4105101.26</v>
      </c>
      <c r="G34" s="45">
        <v>1298900.55</v>
      </c>
      <c r="H34" s="45">
        <v>1665350.7799999998</v>
      </c>
      <c r="I34" s="46">
        <f t="shared" si="0"/>
        <v>7069352.59</v>
      </c>
      <c r="J34" s="68">
        <v>3599769.61</v>
      </c>
      <c r="L34" s="38" t="s">
        <v>68</v>
      </c>
      <c r="M34" s="38" t="s">
        <v>9</v>
      </c>
      <c r="N34" s="76" t="s">
        <v>97</v>
      </c>
      <c r="O34" s="23">
        <v>12101591.34</v>
      </c>
      <c r="P34" s="68">
        <v>2452490.77</v>
      </c>
      <c r="Q34" s="44">
        <v>2084003.7600000002</v>
      </c>
      <c r="R34" s="45">
        <v>865723.91</v>
      </c>
      <c r="S34" s="45">
        <v>361514.08999999997</v>
      </c>
      <c r="T34" s="46">
        <f t="shared" si="1"/>
        <v>3311241.7600000002</v>
      </c>
      <c r="U34" s="68">
        <v>1786491.93</v>
      </c>
      <c r="W34" s="38" t="s">
        <v>68</v>
      </c>
      <c r="X34" s="38" t="s">
        <v>9</v>
      </c>
      <c r="Y34" s="76" t="s">
        <v>97</v>
      </c>
      <c r="Z34" s="48">
        <f t="shared" si="3"/>
        <v>0.6530183252742359</v>
      </c>
      <c r="AA34" s="48">
        <f t="shared" si="3"/>
        <v>0.12204345625325241</v>
      </c>
      <c r="AB34" s="47">
        <f t="shared" si="4"/>
        <v>0.9698147089715421</v>
      </c>
      <c r="AC34" s="49">
        <f t="shared" si="5"/>
        <v>0.5003634934837367</v>
      </c>
      <c r="AD34" s="50">
        <f t="shared" si="6"/>
        <v>3.606599925330711</v>
      </c>
      <c r="AE34" s="51">
        <f t="shared" si="7"/>
        <v>1.1349551323609783</v>
      </c>
      <c r="AF34" s="51">
        <f t="shared" si="7"/>
        <v>1.0149934906227087</v>
      </c>
    </row>
    <row r="35" spans="1:32" ht="14.25">
      <c r="A35" s="38" t="s">
        <v>40</v>
      </c>
      <c r="B35" s="97" t="s">
        <v>71</v>
      </c>
      <c r="C35" s="76" t="s">
        <v>98</v>
      </c>
      <c r="D35" s="23">
        <v>9845437.700000001</v>
      </c>
      <c r="E35" s="68">
        <v>1354353.2</v>
      </c>
      <c r="F35" s="44">
        <v>528206.28</v>
      </c>
      <c r="G35" s="45">
        <v>117568.05000000002</v>
      </c>
      <c r="H35" s="45">
        <v>41985.939999999995</v>
      </c>
      <c r="I35" s="46">
        <f t="shared" si="0"/>
        <v>687760.27</v>
      </c>
      <c r="J35" s="68">
        <v>285459.58</v>
      </c>
      <c r="L35" s="38" t="s">
        <v>40</v>
      </c>
      <c r="M35" s="38" t="s">
        <v>71</v>
      </c>
      <c r="N35" s="76" t="s">
        <v>98</v>
      </c>
      <c r="O35" s="23">
        <v>5885089.03</v>
      </c>
      <c r="P35" s="68">
        <v>1192663.52</v>
      </c>
      <c r="Q35" s="44">
        <v>268666.94999999995</v>
      </c>
      <c r="R35" s="45">
        <v>64234.71000000001</v>
      </c>
      <c r="S35" s="45">
        <v>25136.949999999997</v>
      </c>
      <c r="T35" s="46">
        <f t="shared" si="1"/>
        <v>358038.61</v>
      </c>
      <c r="U35" s="68">
        <v>148527.04</v>
      </c>
      <c r="W35" s="38" t="s">
        <v>40</v>
      </c>
      <c r="X35" s="38" t="s">
        <v>71</v>
      </c>
      <c r="Y35" s="76" t="s">
        <v>98</v>
      </c>
      <c r="Z35" s="48">
        <f t="shared" si="3"/>
        <v>0.6729462629726777</v>
      </c>
      <c r="AA35" s="48">
        <f t="shared" si="3"/>
        <v>0.1355702402971124</v>
      </c>
      <c r="AB35" s="47">
        <f t="shared" si="4"/>
        <v>0.9660262641162232</v>
      </c>
      <c r="AC35" s="49">
        <f t="shared" si="5"/>
        <v>0.8302884842167109</v>
      </c>
      <c r="AD35" s="50">
        <f t="shared" si="6"/>
        <v>0.6702877636308302</v>
      </c>
      <c r="AE35" s="51">
        <f t="shared" si="7"/>
        <v>0.9209109039944046</v>
      </c>
      <c r="AF35" s="51">
        <f t="shared" si="7"/>
        <v>0.9219367732636428</v>
      </c>
    </row>
    <row r="36" spans="1:32" ht="14.25">
      <c r="A36" s="38" t="s">
        <v>69</v>
      </c>
      <c r="B36" s="97" t="s">
        <v>180</v>
      </c>
      <c r="C36" s="77" t="s">
        <v>98</v>
      </c>
      <c r="D36" s="24">
        <v>15956461.879999999</v>
      </c>
      <c r="E36" s="68">
        <v>2194994.86</v>
      </c>
      <c r="F36" s="44">
        <v>2396323.5599999996</v>
      </c>
      <c r="G36" s="45">
        <v>605490.4400000001</v>
      </c>
      <c r="H36" s="45">
        <v>487770.2899999999</v>
      </c>
      <c r="I36" s="46">
        <f t="shared" si="0"/>
        <v>3489584.2899999996</v>
      </c>
      <c r="J36" s="68">
        <v>1637812.11</v>
      </c>
      <c r="L36" s="38" t="s">
        <v>69</v>
      </c>
      <c r="M36" s="38" t="s">
        <v>180</v>
      </c>
      <c r="N36" s="77" t="s">
        <v>98</v>
      </c>
      <c r="O36" s="24">
        <v>9730777.469999999</v>
      </c>
      <c r="P36" s="68">
        <v>1972025.1</v>
      </c>
      <c r="Q36" s="44">
        <v>1155522.87</v>
      </c>
      <c r="R36" s="45">
        <v>387502.95999999996</v>
      </c>
      <c r="S36" s="45">
        <v>465941.44999999995</v>
      </c>
      <c r="T36" s="46">
        <f t="shared" si="1"/>
        <v>2008967.28</v>
      </c>
      <c r="U36" s="68">
        <v>750803.36</v>
      </c>
      <c r="W36" s="38" t="s">
        <v>69</v>
      </c>
      <c r="X36" s="38" t="s">
        <v>180</v>
      </c>
      <c r="Y36" s="77" t="s">
        <v>98</v>
      </c>
      <c r="Z36" s="48">
        <f t="shared" si="3"/>
        <v>0.6397931130573886</v>
      </c>
      <c r="AA36" s="48">
        <f t="shared" si="3"/>
        <v>0.11306639048356937</v>
      </c>
      <c r="AB36" s="47">
        <f t="shared" si="4"/>
        <v>1.0738002009427987</v>
      </c>
      <c r="AC36" s="49">
        <f t="shared" si="5"/>
        <v>0.5625440383732814</v>
      </c>
      <c r="AD36" s="50">
        <f t="shared" si="6"/>
        <v>0.04684889056339592</v>
      </c>
      <c r="AE36" s="51">
        <f t="shared" si="7"/>
        <v>0.7370040441873198</v>
      </c>
      <c r="AF36" s="51">
        <f t="shared" si="7"/>
        <v>1.1814128668790191</v>
      </c>
    </row>
    <row r="37" spans="1:32" ht="14.25">
      <c r="A37" s="38" t="s">
        <v>70</v>
      </c>
      <c r="B37" s="97" t="s">
        <v>180</v>
      </c>
      <c r="C37" s="76" t="s">
        <v>97</v>
      </c>
      <c r="D37" s="23">
        <v>11113327.9</v>
      </c>
      <c r="E37" s="68">
        <v>1528766.08</v>
      </c>
      <c r="F37" s="44">
        <v>754120.35</v>
      </c>
      <c r="G37" s="45">
        <v>169697.62</v>
      </c>
      <c r="H37" s="45">
        <v>220673.15000000002</v>
      </c>
      <c r="I37" s="46">
        <f t="shared" si="0"/>
        <v>1144491.12</v>
      </c>
      <c r="J37" s="68">
        <v>488223.16</v>
      </c>
      <c r="L37" s="38" t="s">
        <v>70</v>
      </c>
      <c r="M37" s="38" t="s">
        <v>180</v>
      </c>
      <c r="N37" s="76" t="s">
        <v>97</v>
      </c>
      <c r="O37" s="23">
        <v>6606407.470000001</v>
      </c>
      <c r="P37" s="68">
        <v>1338844.86</v>
      </c>
      <c r="Q37" s="44">
        <v>418289.69999999995</v>
      </c>
      <c r="R37" s="45">
        <v>141720.17</v>
      </c>
      <c r="S37" s="45">
        <v>152462.32</v>
      </c>
      <c r="T37" s="46">
        <f t="shared" si="1"/>
        <v>712472.19</v>
      </c>
      <c r="U37" s="68">
        <v>294646.24</v>
      </c>
      <c r="W37" s="38" t="s">
        <v>70</v>
      </c>
      <c r="X37" s="38" t="s">
        <v>180</v>
      </c>
      <c r="Y37" s="76" t="s">
        <v>97</v>
      </c>
      <c r="Z37" s="48">
        <f t="shared" si="3"/>
        <v>0.6822044281201443</v>
      </c>
      <c r="AA37" s="48">
        <f t="shared" si="3"/>
        <v>0.14185453869539444</v>
      </c>
      <c r="AB37" s="47">
        <f t="shared" si="4"/>
        <v>0.8028661714596368</v>
      </c>
      <c r="AC37" s="49">
        <f t="shared" si="5"/>
        <v>0.1974133251463075</v>
      </c>
      <c r="AD37" s="50">
        <f t="shared" si="6"/>
        <v>0.44739467430378865</v>
      </c>
      <c r="AE37" s="51">
        <f t="shared" si="7"/>
        <v>0.6063660253181253</v>
      </c>
      <c r="AF37" s="51">
        <f t="shared" si="7"/>
        <v>0.6569807916096264</v>
      </c>
    </row>
    <row r="38" spans="1:32" ht="14.25">
      <c r="A38" s="38" t="s">
        <v>13</v>
      </c>
      <c r="B38" s="97" t="s">
        <v>13</v>
      </c>
      <c r="C38" s="76" t="s">
        <v>97</v>
      </c>
      <c r="D38" s="23">
        <v>51306925.40999999</v>
      </c>
      <c r="E38" s="68">
        <v>7057857.71</v>
      </c>
      <c r="F38" s="44">
        <v>18993489.660000004</v>
      </c>
      <c r="G38" s="45">
        <v>5111468.930000002</v>
      </c>
      <c r="H38" s="45">
        <v>4291446.8</v>
      </c>
      <c r="I38" s="46">
        <f t="shared" si="0"/>
        <v>28396405.390000004</v>
      </c>
      <c r="J38" s="68">
        <v>12876683.53</v>
      </c>
      <c r="L38" s="38" t="s">
        <v>13</v>
      </c>
      <c r="M38" s="38" t="s">
        <v>13</v>
      </c>
      <c r="N38" s="76" t="s">
        <v>97</v>
      </c>
      <c r="O38" s="23">
        <v>30485137.28</v>
      </c>
      <c r="P38" s="68">
        <v>6178073.25</v>
      </c>
      <c r="Q38" s="44">
        <v>10127474.129999999</v>
      </c>
      <c r="R38" s="45">
        <v>3319993.4399999995</v>
      </c>
      <c r="S38" s="45">
        <v>2592109.33</v>
      </c>
      <c r="T38" s="46">
        <f t="shared" si="1"/>
        <v>16039576.899999999</v>
      </c>
      <c r="U38" s="68">
        <v>7160174.02</v>
      </c>
      <c r="W38" s="38" t="s">
        <v>13</v>
      </c>
      <c r="X38" s="38" t="s">
        <v>13</v>
      </c>
      <c r="Y38" s="76" t="s">
        <v>97</v>
      </c>
      <c r="Z38" s="48">
        <f t="shared" si="3"/>
        <v>0.6830144125235833</v>
      </c>
      <c r="AA38" s="48">
        <f t="shared" si="3"/>
        <v>0.14240434264841384</v>
      </c>
      <c r="AB38" s="47">
        <f t="shared" si="4"/>
        <v>0.8754419331209891</v>
      </c>
      <c r="AC38" s="49">
        <f t="shared" si="5"/>
        <v>0.5396021174065941</v>
      </c>
      <c r="AD38" s="50">
        <f t="shared" si="6"/>
        <v>0.6555809395585948</v>
      </c>
      <c r="AE38" s="51">
        <f t="shared" si="7"/>
        <v>0.770396162382563</v>
      </c>
      <c r="AF38" s="51">
        <f t="shared" si="7"/>
        <v>0.7983757788613077</v>
      </c>
    </row>
    <row r="39" spans="1:32" ht="14.25">
      <c r="A39" s="38" t="s">
        <v>71</v>
      </c>
      <c r="B39" s="97" t="s">
        <v>71</v>
      </c>
      <c r="C39" s="76" t="s">
        <v>98</v>
      </c>
      <c r="D39" s="23">
        <v>106116192.43000002</v>
      </c>
      <c r="E39" s="68">
        <v>14597502.79</v>
      </c>
      <c r="F39" s="44">
        <v>30509006.93</v>
      </c>
      <c r="G39" s="45">
        <v>10911108.2</v>
      </c>
      <c r="H39" s="45">
        <v>8692770.74</v>
      </c>
      <c r="I39" s="46">
        <f t="shared" si="0"/>
        <v>50112885.87</v>
      </c>
      <c r="J39" s="68">
        <v>20582373.49</v>
      </c>
      <c r="L39" s="38" t="s">
        <v>71</v>
      </c>
      <c r="M39" s="38" t="s">
        <v>71</v>
      </c>
      <c r="N39" s="76" t="s">
        <v>98</v>
      </c>
      <c r="O39" s="23">
        <v>64732560.17999999</v>
      </c>
      <c r="P39" s="68">
        <v>13118605.79</v>
      </c>
      <c r="Q39" s="44">
        <v>15991457.259999998</v>
      </c>
      <c r="R39" s="45">
        <v>6935487.010000002</v>
      </c>
      <c r="S39" s="45">
        <v>4366719.9799999995</v>
      </c>
      <c r="T39" s="46">
        <f t="shared" si="1"/>
        <v>27293664.25</v>
      </c>
      <c r="U39" s="68">
        <v>11098279.92</v>
      </c>
      <c r="W39" s="38" t="s">
        <v>71</v>
      </c>
      <c r="X39" s="38" t="s">
        <v>71</v>
      </c>
      <c r="Y39" s="76" t="s">
        <v>98</v>
      </c>
      <c r="Z39" s="48">
        <f t="shared" si="3"/>
        <v>0.6393016456467309</v>
      </c>
      <c r="AA39" s="48">
        <f t="shared" si="3"/>
        <v>0.11273278758992267</v>
      </c>
      <c r="AB39" s="47">
        <f t="shared" si="4"/>
        <v>0.9078315649389419</v>
      </c>
      <c r="AC39" s="49">
        <f t="shared" si="5"/>
        <v>0.5732288423679128</v>
      </c>
      <c r="AD39" s="50">
        <f t="shared" si="6"/>
        <v>0.9906865518773202</v>
      </c>
      <c r="AE39" s="51">
        <f t="shared" si="7"/>
        <v>0.8360629562591617</v>
      </c>
      <c r="AF39" s="51">
        <f t="shared" si="7"/>
        <v>0.8545552678761412</v>
      </c>
    </row>
    <row r="40" spans="1:32" ht="14.25">
      <c r="A40" s="38" t="s">
        <v>14</v>
      </c>
      <c r="B40" s="97" t="s">
        <v>78</v>
      </c>
      <c r="C40" s="76" t="s">
        <v>97</v>
      </c>
      <c r="D40" s="23">
        <v>14014024.159999998</v>
      </c>
      <c r="E40" s="68">
        <v>1927790.21</v>
      </c>
      <c r="F40" s="44">
        <v>1904248.22</v>
      </c>
      <c r="G40" s="45">
        <v>443162.69999999995</v>
      </c>
      <c r="H40" s="45">
        <v>365637.43999999994</v>
      </c>
      <c r="I40" s="46">
        <f t="shared" si="0"/>
        <v>2713048.36</v>
      </c>
      <c r="J40" s="68">
        <v>1360170.57</v>
      </c>
      <c r="L40" s="38" t="s">
        <v>14</v>
      </c>
      <c r="M40" s="38" t="s">
        <v>78</v>
      </c>
      <c r="N40" s="76" t="s">
        <v>97</v>
      </c>
      <c r="O40" s="23">
        <v>8505745.04</v>
      </c>
      <c r="P40" s="68">
        <v>1723761.83</v>
      </c>
      <c r="Q40" s="44">
        <v>1019424.38</v>
      </c>
      <c r="R40" s="45">
        <v>362314.92</v>
      </c>
      <c r="S40" s="45">
        <v>302858.33</v>
      </c>
      <c r="T40" s="46">
        <f t="shared" si="1"/>
        <v>1684597.6300000001</v>
      </c>
      <c r="U40" s="68">
        <v>754822.61</v>
      </c>
      <c r="W40" s="38" t="s">
        <v>14</v>
      </c>
      <c r="X40" s="38" t="s">
        <v>78</v>
      </c>
      <c r="Y40" s="76" t="s">
        <v>97</v>
      </c>
      <c r="Z40" s="48">
        <f t="shared" si="3"/>
        <v>0.6475951364749584</v>
      </c>
      <c r="AA40" s="48">
        <f t="shared" si="3"/>
        <v>0.11836227978200431</v>
      </c>
      <c r="AB40" s="47">
        <f t="shared" si="4"/>
        <v>0.8679641740567359</v>
      </c>
      <c r="AC40" s="49">
        <f t="shared" si="5"/>
        <v>0.2231422873780633</v>
      </c>
      <c r="AD40" s="50">
        <f t="shared" si="6"/>
        <v>0.20728870161834378</v>
      </c>
      <c r="AE40" s="51">
        <f t="shared" si="7"/>
        <v>0.610502301371515</v>
      </c>
      <c r="AF40" s="51">
        <f t="shared" si="7"/>
        <v>0.8019738041498254</v>
      </c>
    </row>
    <row r="41" spans="1:32" ht="14.25">
      <c r="A41" s="38" t="s">
        <v>72</v>
      </c>
      <c r="B41" s="97" t="s">
        <v>77</v>
      </c>
      <c r="C41" s="76" t="s">
        <v>98</v>
      </c>
      <c r="D41" s="23">
        <v>10843792.38</v>
      </c>
      <c r="E41" s="68">
        <v>1491688.37</v>
      </c>
      <c r="F41" s="44">
        <v>585273.3</v>
      </c>
      <c r="G41" s="45">
        <v>224180.31</v>
      </c>
      <c r="H41" s="45">
        <v>154414.47</v>
      </c>
      <c r="I41" s="46">
        <f t="shared" si="0"/>
        <v>963868.0800000001</v>
      </c>
      <c r="J41" s="68">
        <v>406875.09</v>
      </c>
      <c r="L41" s="38" t="s">
        <v>72</v>
      </c>
      <c r="M41" s="38" t="s">
        <v>77</v>
      </c>
      <c r="N41" s="76" t="s">
        <v>98</v>
      </c>
      <c r="O41" s="23">
        <v>6538757.15</v>
      </c>
      <c r="P41" s="68">
        <v>1325134.94</v>
      </c>
      <c r="Q41" s="44">
        <v>267631.10000000003</v>
      </c>
      <c r="R41" s="45">
        <v>178096.09000000003</v>
      </c>
      <c r="S41" s="45">
        <v>126968.14</v>
      </c>
      <c r="T41" s="46">
        <f t="shared" si="1"/>
        <v>572695.3300000001</v>
      </c>
      <c r="U41" s="68">
        <v>167586.07</v>
      </c>
      <c r="W41" s="38" t="s">
        <v>72</v>
      </c>
      <c r="X41" s="38" t="s">
        <v>77</v>
      </c>
      <c r="Y41" s="76" t="s">
        <v>98</v>
      </c>
      <c r="Z41" s="48">
        <f t="shared" si="3"/>
        <v>0.658387386355219</v>
      </c>
      <c r="AA41" s="48">
        <f t="shared" si="3"/>
        <v>0.12568790164117183</v>
      </c>
      <c r="AB41" s="47">
        <f t="shared" si="4"/>
        <v>1.1868658014707556</v>
      </c>
      <c r="AC41" s="49">
        <f t="shared" si="5"/>
        <v>0.2587604253411737</v>
      </c>
      <c r="AD41" s="50">
        <f t="shared" si="6"/>
        <v>0.21616706364289495</v>
      </c>
      <c r="AE41" s="51">
        <f t="shared" si="7"/>
        <v>0.6830381347792724</v>
      </c>
      <c r="AF41" s="51">
        <f t="shared" si="7"/>
        <v>1.4278574585584591</v>
      </c>
    </row>
    <row r="42" spans="1:32" ht="14.25">
      <c r="A42" s="38" t="s">
        <v>37</v>
      </c>
      <c r="B42" s="97" t="s">
        <v>178</v>
      </c>
      <c r="C42" s="76" t="s">
        <v>98</v>
      </c>
      <c r="D42" s="23">
        <v>10313226.620000001</v>
      </c>
      <c r="E42" s="68">
        <v>1418702.94</v>
      </c>
      <c r="F42" s="44">
        <v>664928.32</v>
      </c>
      <c r="G42" s="45">
        <v>309941.70999999996</v>
      </c>
      <c r="H42" s="45">
        <v>204542.65000000002</v>
      </c>
      <c r="I42" s="46">
        <f t="shared" si="0"/>
        <v>1179412.68</v>
      </c>
      <c r="J42" s="68">
        <v>447346.93</v>
      </c>
      <c r="L42" s="38" t="s">
        <v>37</v>
      </c>
      <c r="M42" s="38" t="s">
        <v>178</v>
      </c>
      <c r="N42" s="76" t="s">
        <v>98</v>
      </c>
      <c r="O42" s="23">
        <v>6192079.81</v>
      </c>
      <c r="P42" s="68">
        <v>1254877.82</v>
      </c>
      <c r="Q42" s="44">
        <v>366763.41000000003</v>
      </c>
      <c r="R42" s="45">
        <v>170696.21000000005</v>
      </c>
      <c r="S42" s="45">
        <v>123545.08000000002</v>
      </c>
      <c r="T42" s="46">
        <f t="shared" si="1"/>
        <v>661004.7000000002</v>
      </c>
      <c r="U42" s="68">
        <v>264863.04</v>
      </c>
      <c r="W42" s="38" t="s">
        <v>37</v>
      </c>
      <c r="X42" s="38" t="s">
        <v>178</v>
      </c>
      <c r="Y42" s="76" t="s">
        <v>98</v>
      </c>
      <c r="Z42" s="48">
        <f t="shared" si="3"/>
        <v>0.6655513069041017</v>
      </c>
      <c r="AA42" s="48">
        <f t="shared" si="3"/>
        <v>0.13055065392740772</v>
      </c>
      <c r="AB42" s="47">
        <f t="shared" si="4"/>
        <v>0.8129625308042585</v>
      </c>
      <c r="AC42" s="49">
        <f t="shared" si="5"/>
        <v>0.8157503907087327</v>
      </c>
      <c r="AD42" s="50">
        <f t="shared" si="6"/>
        <v>0.6556114577771934</v>
      </c>
      <c r="AE42" s="51">
        <f t="shared" si="7"/>
        <v>0.7842727593313628</v>
      </c>
      <c r="AF42" s="51">
        <f t="shared" si="7"/>
        <v>0.6889745356694541</v>
      </c>
    </row>
    <row r="43" spans="1:32" ht="14.25">
      <c r="A43" s="38" t="s">
        <v>15</v>
      </c>
      <c r="B43" s="97" t="s">
        <v>179</v>
      </c>
      <c r="C43" s="76" t="s">
        <v>98</v>
      </c>
      <c r="D43" s="23">
        <v>14465815.09</v>
      </c>
      <c r="E43" s="68">
        <v>1989939.25</v>
      </c>
      <c r="F43" s="44">
        <v>2061731.0499999998</v>
      </c>
      <c r="G43" s="45">
        <v>100634.54999999999</v>
      </c>
      <c r="H43" s="45">
        <v>307643.63999999996</v>
      </c>
      <c r="I43" s="46">
        <f t="shared" si="0"/>
        <v>2470009.2399999998</v>
      </c>
      <c r="J43" s="68">
        <v>988240.77</v>
      </c>
      <c r="L43" s="38" t="s">
        <v>15</v>
      </c>
      <c r="M43" s="38" t="s">
        <v>179</v>
      </c>
      <c r="N43" s="76" t="s">
        <v>98</v>
      </c>
      <c r="O43" s="23">
        <v>8503547.01</v>
      </c>
      <c r="P43" s="68">
        <v>1723316.38</v>
      </c>
      <c r="Q43" s="44">
        <v>1057618.7</v>
      </c>
      <c r="R43" s="45">
        <v>60246.170000000006</v>
      </c>
      <c r="S43" s="45">
        <v>188732.96</v>
      </c>
      <c r="T43" s="46">
        <f t="shared" si="1"/>
        <v>1306597.8299999998</v>
      </c>
      <c r="U43" s="68">
        <v>532800.71</v>
      </c>
      <c r="W43" s="38" t="s">
        <v>15</v>
      </c>
      <c r="X43" s="38" t="s">
        <v>179</v>
      </c>
      <c r="Y43" s="76" t="s">
        <v>98</v>
      </c>
      <c r="Z43" s="48">
        <f t="shared" si="3"/>
        <v>0.7011507166348929</v>
      </c>
      <c r="AA43" s="48">
        <f t="shared" si="3"/>
        <v>0.15471498622905222</v>
      </c>
      <c r="AB43" s="47">
        <f t="shared" si="4"/>
        <v>0.9494086573923097</v>
      </c>
      <c r="AC43" s="49">
        <f t="shared" si="5"/>
        <v>0.6703891716270094</v>
      </c>
      <c r="AD43" s="50">
        <f t="shared" si="6"/>
        <v>0.6300472371121608</v>
      </c>
      <c r="AE43" s="51">
        <f t="shared" si="7"/>
        <v>0.8904127829448485</v>
      </c>
      <c r="AF43" s="51">
        <f t="shared" si="7"/>
        <v>0.8548037783207911</v>
      </c>
    </row>
    <row r="44" spans="1:32" ht="14.25">
      <c r="A44" s="38" t="s">
        <v>16</v>
      </c>
      <c r="B44" s="97" t="s">
        <v>6</v>
      </c>
      <c r="C44" s="76" t="s">
        <v>98</v>
      </c>
      <c r="D44" s="23">
        <v>11245361.840000002</v>
      </c>
      <c r="E44" s="68">
        <v>1546928.86</v>
      </c>
      <c r="F44" s="44">
        <v>977984.0900000002</v>
      </c>
      <c r="G44" s="45">
        <v>151150.90000000002</v>
      </c>
      <c r="H44" s="45">
        <v>185875.94000000003</v>
      </c>
      <c r="I44" s="46">
        <f t="shared" si="0"/>
        <v>1315010.9300000002</v>
      </c>
      <c r="J44" s="68">
        <v>468239.97</v>
      </c>
      <c r="L44" s="38" t="s">
        <v>16</v>
      </c>
      <c r="M44" s="38" t="s">
        <v>6</v>
      </c>
      <c r="N44" s="76" t="s">
        <v>98</v>
      </c>
      <c r="O44" s="23">
        <v>6766374.83</v>
      </c>
      <c r="P44" s="68">
        <v>1371263.61</v>
      </c>
      <c r="Q44" s="44">
        <v>526768.6</v>
      </c>
      <c r="R44" s="45">
        <v>107695.91</v>
      </c>
      <c r="S44" s="45">
        <v>118530.47</v>
      </c>
      <c r="T44" s="46">
        <f t="shared" si="1"/>
        <v>752994.98</v>
      </c>
      <c r="U44" s="68">
        <v>285125.99</v>
      </c>
      <c r="W44" s="38" t="s">
        <v>16</v>
      </c>
      <c r="X44" s="38" t="s">
        <v>6</v>
      </c>
      <c r="Y44" s="76" t="s">
        <v>98</v>
      </c>
      <c r="Z44" s="48">
        <f t="shared" si="3"/>
        <v>0.6619478114250437</v>
      </c>
      <c r="AA44" s="48">
        <f t="shared" si="3"/>
        <v>0.12810465377988112</v>
      </c>
      <c r="AB44" s="47">
        <f t="shared" si="4"/>
        <v>0.8565724874261682</v>
      </c>
      <c r="AC44" s="49">
        <f t="shared" si="5"/>
        <v>0.4034971244497587</v>
      </c>
      <c r="AD44" s="50">
        <f t="shared" si="6"/>
        <v>0.5681701084961532</v>
      </c>
      <c r="AE44" s="51">
        <f t="shared" si="7"/>
        <v>0.7463740993333052</v>
      </c>
      <c r="AF44" s="51">
        <f t="shared" si="7"/>
        <v>0.642221286105837</v>
      </c>
    </row>
    <row r="45" spans="1:32" ht="14.25">
      <c r="A45" s="38" t="s">
        <v>17</v>
      </c>
      <c r="B45" s="97" t="s">
        <v>17</v>
      </c>
      <c r="C45" s="76" t="s">
        <v>97</v>
      </c>
      <c r="D45" s="23">
        <v>33808582.660000004</v>
      </c>
      <c r="E45" s="68">
        <v>4650759.4</v>
      </c>
      <c r="F45" s="44">
        <v>12232843.94</v>
      </c>
      <c r="G45" s="45">
        <v>1720359.8900000001</v>
      </c>
      <c r="H45" s="45">
        <v>2288453.86</v>
      </c>
      <c r="I45" s="46">
        <f t="shared" si="0"/>
        <v>16241657.69</v>
      </c>
      <c r="J45" s="68">
        <v>6936354.32</v>
      </c>
      <c r="L45" s="38" t="s">
        <v>17</v>
      </c>
      <c r="M45" s="38" t="s">
        <v>17</v>
      </c>
      <c r="N45" s="76" t="s">
        <v>97</v>
      </c>
      <c r="O45" s="23">
        <v>20529794.95</v>
      </c>
      <c r="P45" s="68">
        <v>4160538.16</v>
      </c>
      <c r="Q45" s="44">
        <v>6355052.500000001</v>
      </c>
      <c r="R45" s="45">
        <v>1074242.89</v>
      </c>
      <c r="S45" s="45">
        <v>1252512.1700000002</v>
      </c>
      <c r="T45" s="46">
        <f t="shared" si="1"/>
        <v>8681807.56</v>
      </c>
      <c r="U45" s="68">
        <v>3763981.61</v>
      </c>
      <c r="W45" s="38" t="s">
        <v>17</v>
      </c>
      <c r="X45" s="38" t="s">
        <v>17</v>
      </c>
      <c r="Y45" s="76" t="s">
        <v>97</v>
      </c>
      <c r="Z45" s="48">
        <f t="shared" si="3"/>
        <v>0.6468056667073534</v>
      </c>
      <c r="AA45" s="48">
        <f t="shared" si="3"/>
        <v>0.11782640157301194</v>
      </c>
      <c r="AB45" s="47">
        <f t="shared" si="4"/>
        <v>0.924900532293006</v>
      </c>
      <c r="AC45" s="49">
        <f t="shared" si="5"/>
        <v>0.6014626729342376</v>
      </c>
      <c r="AD45" s="50">
        <f t="shared" si="6"/>
        <v>0.8270911172064697</v>
      </c>
      <c r="AE45" s="51">
        <f t="shared" si="7"/>
        <v>0.870769143148342</v>
      </c>
      <c r="AF45" s="51">
        <f t="shared" si="7"/>
        <v>0.8428236475895003</v>
      </c>
    </row>
    <row r="46" spans="1:32" ht="14.25">
      <c r="A46" s="38" t="s">
        <v>18</v>
      </c>
      <c r="B46" s="97" t="s">
        <v>71</v>
      </c>
      <c r="C46" s="76" t="s">
        <v>98</v>
      </c>
      <c r="D46" s="23">
        <v>15212049.79</v>
      </c>
      <c r="E46" s="68">
        <v>2092592.41</v>
      </c>
      <c r="F46" s="44">
        <v>2399040</v>
      </c>
      <c r="G46" s="45">
        <v>701376.0499999999</v>
      </c>
      <c r="H46" s="45">
        <v>509079.31</v>
      </c>
      <c r="I46" s="46">
        <f t="shared" si="0"/>
        <v>3609495.36</v>
      </c>
      <c r="J46" s="68">
        <v>1930011.38</v>
      </c>
      <c r="L46" s="38" t="s">
        <v>18</v>
      </c>
      <c r="M46" s="38" t="s">
        <v>71</v>
      </c>
      <c r="N46" s="76" t="s">
        <v>98</v>
      </c>
      <c r="O46" s="23">
        <v>9263941.45</v>
      </c>
      <c r="P46" s="68">
        <v>1877416.8</v>
      </c>
      <c r="Q46" s="44">
        <v>1175745.4400000002</v>
      </c>
      <c r="R46" s="45">
        <v>470766.8500000001</v>
      </c>
      <c r="S46" s="45">
        <v>256691.41999999998</v>
      </c>
      <c r="T46" s="46">
        <f t="shared" si="1"/>
        <v>1903203.7100000002</v>
      </c>
      <c r="U46" s="68">
        <v>909980.49</v>
      </c>
      <c r="W46" s="38" t="s">
        <v>18</v>
      </c>
      <c r="X46" s="38" t="s">
        <v>71</v>
      </c>
      <c r="Y46" s="76" t="s">
        <v>98</v>
      </c>
      <c r="Z46" s="48">
        <f t="shared" si="3"/>
        <v>0.6420710204294307</v>
      </c>
      <c r="AA46" s="48">
        <f t="shared" si="3"/>
        <v>0.11461259428380521</v>
      </c>
      <c r="AB46" s="47">
        <f t="shared" si="4"/>
        <v>1.0404416792805078</v>
      </c>
      <c r="AC46" s="49">
        <f t="shared" si="5"/>
        <v>0.48985862109874523</v>
      </c>
      <c r="AD46" s="50">
        <f t="shared" si="6"/>
        <v>0.9832346168796762</v>
      </c>
      <c r="AE46" s="51">
        <f t="shared" si="7"/>
        <v>0.8965365299755534</v>
      </c>
      <c r="AF46" s="51">
        <f t="shared" si="7"/>
        <v>1.1209370983327345</v>
      </c>
    </row>
    <row r="47" spans="1:32" ht="14.25">
      <c r="A47" s="38" t="s">
        <v>73</v>
      </c>
      <c r="B47" s="97" t="s">
        <v>9</v>
      </c>
      <c r="C47" s="76" t="s">
        <v>102</v>
      </c>
      <c r="D47" s="23">
        <v>16483180.070000002</v>
      </c>
      <c r="E47" s="68">
        <v>2267451</v>
      </c>
      <c r="F47" s="44">
        <v>2037882.1300000001</v>
      </c>
      <c r="G47" s="45">
        <v>1794110.5899999999</v>
      </c>
      <c r="H47" s="45">
        <v>1591415.4100000001</v>
      </c>
      <c r="I47" s="46">
        <f t="shared" si="0"/>
        <v>5423408.13</v>
      </c>
      <c r="J47" s="68">
        <v>1528966.11</v>
      </c>
      <c r="L47" s="38" t="s">
        <v>73</v>
      </c>
      <c r="M47" s="38" t="s">
        <v>9</v>
      </c>
      <c r="N47" s="76" t="s">
        <v>102</v>
      </c>
      <c r="O47" s="23">
        <v>9978055.25</v>
      </c>
      <c r="P47" s="68">
        <v>2022138.06</v>
      </c>
      <c r="Q47" s="44">
        <v>1101207.1699999997</v>
      </c>
      <c r="R47" s="45">
        <v>1359316.9999999998</v>
      </c>
      <c r="S47" s="45">
        <v>795036.68</v>
      </c>
      <c r="T47" s="46">
        <f t="shared" si="1"/>
        <v>3255560.8499999996</v>
      </c>
      <c r="U47" s="68">
        <v>854637.09</v>
      </c>
      <c r="W47" s="38" t="s">
        <v>73</v>
      </c>
      <c r="X47" s="38" t="s">
        <v>9</v>
      </c>
      <c r="Y47" s="76" t="s">
        <v>102</v>
      </c>
      <c r="Z47" s="48">
        <f t="shared" si="3"/>
        <v>0.6519431549549701</v>
      </c>
      <c r="AA47" s="48">
        <f t="shared" si="3"/>
        <v>0.12131364561725322</v>
      </c>
      <c r="AB47" s="47">
        <f t="shared" si="4"/>
        <v>0.8505892310890064</v>
      </c>
      <c r="AC47" s="49">
        <f t="shared" si="5"/>
        <v>0.3198618055979585</v>
      </c>
      <c r="AD47" s="50">
        <f t="shared" si="6"/>
        <v>1.0016880353243578</v>
      </c>
      <c r="AE47" s="51">
        <f t="shared" si="7"/>
        <v>0.6658905730482663</v>
      </c>
      <c r="AF47" s="51">
        <f t="shared" si="7"/>
        <v>0.7890238182852563</v>
      </c>
    </row>
    <row r="48" spans="1:32" ht="14.25">
      <c r="A48" s="38" t="s">
        <v>74</v>
      </c>
      <c r="B48" s="97" t="s">
        <v>6</v>
      </c>
      <c r="C48" s="76" t="s">
        <v>103</v>
      </c>
      <c r="D48" s="23">
        <v>12633338.099999998</v>
      </c>
      <c r="E48" s="68">
        <v>1737860.96</v>
      </c>
      <c r="F48" s="44">
        <v>2284215.1800000006</v>
      </c>
      <c r="G48" s="45">
        <v>374493.71</v>
      </c>
      <c r="H48" s="45">
        <v>320141.37</v>
      </c>
      <c r="I48" s="46">
        <f t="shared" si="0"/>
        <v>2978850.2600000007</v>
      </c>
      <c r="J48" s="68">
        <v>1351408.97</v>
      </c>
      <c r="L48" s="38" t="s">
        <v>74</v>
      </c>
      <c r="M48" s="38" t="s">
        <v>6</v>
      </c>
      <c r="N48" s="76" t="s">
        <v>103</v>
      </c>
      <c r="O48" s="23">
        <v>7582452.55</v>
      </c>
      <c r="P48" s="68">
        <v>1536648.72</v>
      </c>
      <c r="Q48" s="44">
        <v>1088638.45</v>
      </c>
      <c r="R48" s="45">
        <v>290069.8300000001</v>
      </c>
      <c r="S48" s="45">
        <v>127816.92</v>
      </c>
      <c r="T48" s="46">
        <f t="shared" si="1"/>
        <v>1506525.2</v>
      </c>
      <c r="U48" s="68">
        <v>601424.32</v>
      </c>
      <c r="W48" s="38" t="s">
        <v>74</v>
      </c>
      <c r="X48" s="38" t="s">
        <v>6</v>
      </c>
      <c r="Y48" s="76" t="s">
        <v>103</v>
      </c>
      <c r="Z48" s="48">
        <f t="shared" si="3"/>
        <v>0.666128210719894</v>
      </c>
      <c r="AA48" s="48">
        <f t="shared" si="3"/>
        <v>0.1309422494426702</v>
      </c>
      <c r="AB48" s="47">
        <f t="shared" si="4"/>
        <v>1.0982312171685655</v>
      </c>
      <c r="AC48" s="49">
        <f t="shared" si="5"/>
        <v>0.2910467455371002</v>
      </c>
      <c r="AD48" s="50">
        <f t="shared" si="6"/>
        <v>1.5046869381612389</v>
      </c>
      <c r="AE48" s="51">
        <f t="shared" si="7"/>
        <v>0.9772986605202494</v>
      </c>
      <c r="AF48" s="51">
        <f t="shared" si="7"/>
        <v>1.2470141712925744</v>
      </c>
    </row>
    <row r="49" spans="1:32" ht="14.25">
      <c r="A49" s="38" t="s">
        <v>41</v>
      </c>
      <c r="B49" s="97" t="s">
        <v>67</v>
      </c>
      <c r="C49" s="76" t="s">
        <v>98</v>
      </c>
      <c r="D49" s="23">
        <v>9919554.92</v>
      </c>
      <c r="E49" s="68">
        <v>1364548.87</v>
      </c>
      <c r="F49" s="44">
        <v>628945.9500000001</v>
      </c>
      <c r="G49" s="45">
        <v>76669.33999999998</v>
      </c>
      <c r="H49" s="45">
        <v>130101.93999999999</v>
      </c>
      <c r="I49" s="46">
        <f t="shared" si="0"/>
        <v>835717.23</v>
      </c>
      <c r="J49" s="68">
        <v>296276.78</v>
      </c>
      <c r="L49" s="38" t="s">
        <v>41</v>
      </c>
      <c r="M49" s="38" t="s">
        <v>67</v>
      </c>
      <c r="N49" s="76" t="s">
        <v>98</v>
      </c>
      <c r="O49" s="23">
        <v>6003293.91</v>
      </c>
      <c r="P49" s="68">
        <v>1216618.75</v>
      </c>
      <c r="Q49" s="44">
        <v>327503.91000000003</v>
      </c>
      <c r="R49" s="45">
        <v>51862.67999999999</v>
      </c>
      <c r="S49" s="45">
        <v>33681.94</v>
      </c>
      <c r="T49" s="46">
        <f t="shared" si="1"/>
        <v>413048.53</v>
      </c>
      <c r="U49" s="68">
        <v>166456.23</v>
      </c>
      <c r="W49" s="38" t="s">
        <v>41</v>
      </c>
      <c r="X49" s="38" t="s">
        <v>67</v>
      </c>
      <c r="Y49" s="76" t="s">
        <v>98</v>
      </c>
      <c r="Z49" s="48">
        <f t="shared" si="3"/>
        <v>0.652352036850383</v>
      </c>
      <c r="AA49" s="48">
        <f t="shared" si="3"/>
        <v>0.12159118869407548</v>
      </c>
      <c r="AB49" s="47">
        <f t="shared" si="4"/>
        <v>0.9204227210600326</v>
      </c>
      <c r="AC49" s="49">
        <f t="shared" si="5"/>
        <v>0.4783142714568547</v>
      </c>
      <c r="AD49" s="50">
        <f t="shared" si="6"/>
        <v>2.862661711290976</v>
      </c>
      <c r="AE49" s="51">
        <f t="shared" si="7"/>
        <v>1.0232906530377917</v>
      </c>
      <c r="AF49" s="51">
        <f t="shared" si="7"/>
        <v>0.7799080274736487</v>
      </c>
    </row>
    <row r="50" spans="1:32" ht="14.25">
      <c r="A50" s="38" t="s">
        <v>75</v>
      </c>
      <c r="B50" s="97" t="s">
        <v>77</v>
      </c>
      <c r="C50" s="76" t="s">
        <v>104</v>
      </c>
      <c r="D50" s="23">
        <v>13283179.929999998</v>
      </c>
      <c r="E50" s="68">
        <v>1827254.18</v>
      </c>
      <c r="F50" s="44">
        <v>1532083.8400000003</v>
      </c>
      <c r="G50" s="45">
        <v>397465.73</v>
      </c>
      <c r="H50" s="45">
        <v>472323.74000000005</v>
      </c>
      <c r="I50" s="46">
        <f t="shared" si="0"/>
        <v>2401873.3100000005</v>
      </c>
      <c r="J50" s="68">
        <v>1015974.6</v>
      </c>
      <c r="L50" s="38" t="s">
        <v>75</v>
      </c>
      <c r="M50" s="38" t="s">
        <v>77</v>
      </c>
      <c r="N50" s="76" t="s">
        <v>104</v>
      </c>
      <c r="O50" s="23">
        <v>8009602.0200000005</v>
      </c>
      <c r="P50" s="68">
        <v>1623214.21</v>
      </c>
      <c r="Q50" s="44">
        <v>801900.01</v>
      </c>
      <c r="R50" s="45">
        <v>284650.96</v>
      </c>
      <c r="S50" s="45">
        <v>458984.56000000006</v>
      </c>
      <c r="T50" s="46">
        <f t="shared" si="1"/>
        <v>1545535.53</v>
      </c>
      <c r="U50" s="68">
        <v>547636.75</v>
      </c>
      <c r="W50" s="38" t="s">
        <v>75</v>
      </c>
      <c r="X50" s="38" t="s">
        <v>77</v>
      </c>
      <c r="Y50" s="76" t="s">
        <v>104</v>
      </c>
      <c r="Z50" s="48">
        <f t="shared" si="3"/>
        <v>0.6584069841212905</v>
      </c>
      <c r="AA50" s="48">
        <f t="shared" si="3"/>
        <v>0.125701197502454</v>
      </c>
      <c r="AB50" s="47">
        <f t="shared" si="4"/>
        <v>0.9105671790676251</v>
      </c>
      <c r="AC50" s="49">
        <f t="shared" si="5"/>
        <v>0.3963266802261969</v>
      </c>
      <c r="AD50" s="50">
        <f t="shared" si="6"/>
        <v>0.029062371945583587</v>
      </c>
      <c r="AE50" s="51">
        <f t="shared" si="7"/>
        <v>0.5540718821261912</v>
      </c>
      <c r="AF50" s="51">
        <f t="shared" si="7"/>
        <v>0.8551979939257182</v>
      </c>
    </row>
    <row r="51" spans="1:32" ht="14.25">
      <c r="A51" s="38" t="s">
        <v>76</v>
      </c>
      <c r="B51" s="97" t="s">
        <v>78</v>
      </c>
      <c r="C51" s="76" t="s">
        <v>97</v>
      </c>
      <c r="D51" s="23">
        <v>16981547.4</v>
      </c>
      <c r="E51" s="68">
        <v>2336007.16</v>
      </c>
      <c r="F51" s="44">
        <v>3085890.9299999992</v>
      </c>
      <c r="G51" s="45">
        <v>1072182.6</v>
      </c>
      <c r="H51" s="45">
        <v>706355.9999999999</v>
      </c>
      <c r="I51" s="46">
        <f t="shared" si="0"/>
        <v>4864429.529999999</v>
      </c>
      <c r="J51" s="68">
        <v>2040171.61</v>
      </c>
      <c r="L51" s="38" t="s">
        <v>76</v>
      </c>
      <c r="M51" s="38" t="s">
        <v>78</v>
      </c>
      <c r="N51" s="76" t="s">
        <v>97</v>
      </c>
      <c r="O51" s="23">
        <v>10238521.18</v>
      </c>
      <c r="P51" s="68">
        <v>2074923.7</v>
      </c>
      <c r="Q51" s="44">
        <v>1567907.02</v>
      </c>
      <c r="R51" s="45">
        <v>649881.7199999999</v>
      </c>
      <c r="S51" s="45">
        <v>375548.74</v>
      </c>
      <c r="T51" s="46">
        <f t="shared" si="1"/>
        <v>2593337.4799999995</v>
      </c>
      <c r="U51" s="68">
        <v>1038670.59</v>
      </c>
      <c r="W51" s="38" t="s">
        <v>76</v>
      </c>
      <c r="X51" s="38" t="s">
        <v>78</v>
      </c>
      <c r="Y51" s="76" t="s">
        <v>97</v>
      </c>
      <c r="Z51" s="48">
        <f t="shared" si="3"/>
        <v>0.658593765784445</v>
      </c>
      <c r="AA51" s="48">
        <f t="shared" si="3"/>
        <v>0.1258279810481706</v>
      </c>
      <c r="AB51" s="47">
        <f t="shared" si="4"/>
        <v>0.9681593937885418</v>
      </c>
      <c r="AC51" s="49">
        <f t="shared" si="5"/>
        <v>0.6498119073113802</v>
      </c>
      <c r="AD51" s="50">
        <f t="shared" si="6"/>
        <v>0.8808637195800468</v>
      </c>
      <c r="AE51" s="51">
        <f t="shared" si="7"/>
        <v>0.8757410354474962</v>
      </c>
      <c r="AF51" s="51">
        <f t="shared" si="7"/>
        <v>0.9642142847233213</v>
      </c>
    </row>
    <row r="52" spans="1:32" ht="14.25">
      <c r="A52" s="38" t="s">
        <v>77</v>
      </c>
      <c r="B52" s="97" t="s">
        <v>77</v>
      </c>
      <c r="C52" s="76" t="s">
        <v>97</v>
      </c>
      <c r="D52" s="23">
        <v>33301507.570000004</v>
      </c>
      <c r="E52" s="68">
        <v>4581005.4</v>
      </c>
      <c r="F52" s="44">
        <v>8576819.259999998</v>
      </c>
      <c r="G52" s="45">
        <v>2130208.3800000004</v>
      </c>
      <c r="H52" s="45">
        <v>2387957.66</v>
      </c>
      <c r="I52" s="46">
        <f t="shared" si="0"/>
        <v>13094985.299999999</v>
      </c>
      <c r="J52" s="68">
        <v>5269527.85</v>
      </c>
      <c r="L52" s="38" t="s">
        <v>77</v>
      </c>
      <c r="M52" s="38" t="s">
        <v>77</v>
      </c>
      <c r="N52" s="76" t="s">
        <v>97</v>
      </c>
      <c r="O52" s="23">
        <v>19512597.97</v>
      </c>
      <c r="P52" s="68">
        <v>3954394.51</v>
      </c>
      <c r="Q52" s="44">
        <v>4437028.06</v>
      </c>
      <c r="R52" s="45">
        <v>1533167.8000000005</v>
      </c>
      <c r="S52" s="45">
        <v>1364338.5299999998</v>
      </c>
      <c r="T52" s="46">
        <f t="shared" si="1"/>
        <v>7334534.390000001</v>
      </c>
      <c r="U52" s="68">
        <v>2803584.52</v>
      </c>
      <c r="W52" s="38" t="s">
        <v>77</v>
      </c>
      <c r="X52" s="38" t="s">
        <v>77</v>
      </c>
      <c r="Y52" s="76" t="s">
        <v>97</v>
      </c>
      <c r="Z52" s="48">
        <f t="shared" si="3"/>
        <v>0.7066670271790572</v>
      </c>
      <c r="AA52" s="48">
        <f t="shared" si="3"/>
        <v>0.1584593768819491</v>
      </c>
      <c r="AB52" s="47">
        <f t="shared" si="4"/>
        <v>0.9330099210596381</v>
      </c>
      <c r="AC52" s="49">
        <f t="shared" si="5"/>
        <v>0.38941633133698716</v>
      </c>
      <c r="AD52" s="50">
        <f t="shared" si="6"/>
        <v>0.7502676993223965</v>
      </c>
      <c r="AE52" s="51">
        <f t="shared" si="7"/>
        <v>0.7853874020761116</v>
      </c>
      <c r="AF52" s="51">
        <f t="shared" si="7"/>
        <v>0.8795680359941491</v>
      </c>
    </row>
    <row r="53" spans="1:32" ht="14.25">
      <c r="A53" s="38" t="s">
        <v>43</v>
      </c>
      <c r="B53" s="97" t="s">
        <v>78</v>
      </c>
      <c r="C53" s="76" t="s">
        <v>105</v>
      </c>
      <c r="D53" s="23">
        <v>13730110.7</v>
      </c>
      <c r="E53" s="68">
        <v>1888734.65</v>
      </c>
      <c r="F53" s="44">
        <v>1544145.2</v>
      </c>
      <c r="G53" s="45">
        <v>1220861.45</v>
      </c>
      <c r="H53" s="45">
        <v>645122.89</v>
      </c>
      <c r="I53" s="46">
        <f t="shared" si="0"/>
        <v>3410129.54</v>
      </c>
      <c r="J53" s="68">
        <v>1206842.62</v>
      </c>
      <c r="L53" s="38" t="s">
        <v>43</v>
      </c>
      <c r="M53" s="38" t="s">
        <v>78</v>
      </c>
      <c r="N53" s="76" t="s">
        <v>105</v>
      </c>
      <c r="O53" s="23">
        <v>8212308.74</v>
      </c>
      <c r="P53" s="68">
        <v>1664294.46</v>
      </c>
      <c r="Q53" s="44">
        <v>848388.39</v>
      </c>
      <c r="R53" s="45">
        <v>669550.32</v>
      </c>
      <c r="S53" s="45">
        <v>273021.31999999995</v>
      </c>
      <c r="T53" s="46">
        <f t="shared" si="1"/>
        <v>1790960.0299999998</v>
      </c>
      <c r="U53" s="68">
        <v>687773.37</v>
      </c>
      <c r="W53" s="38" t="s">
        <v>43</v>
      </c>
      <c r="X53" s="38" t="s">
        <v>78</v>
      </c>
      <c r="Y53" s="76" t="s">
        <v>105</v>
      </c>
      <c r="Z53" s="48">
        <f t="shared" si="3"/>
        <v>0.6718941207268834</v>
      </c>
      <c r="AA53" s="48">
        <f t="shared" si="3"/>
        <v>0.1348560578637028</v>
      </c>
      <c r="AB53" s="47">
        <f t="shared" si="4"/>
        <v>0.8200923282318844</v>
      </c>
      <c r="AC53" s="49">
        <f t="shared" si="5"/>
        <v>0.8234050728255944</v>
      </c>
      <c r="AD53" s="50">
        <f t="shared" si="6"/>
        <v>1.362902977686871</v>
      </c>
      <c r="AE53" s="51">
        <f t="shared" si="7"/>
        <v>0.9040790876834925</v>
      </c>
      <c r="AF53" s="51">
        <f t="shared" si="7"/>
        <v>0.7547097236405069</v>
      </c>
    </row>
    <row r="54" spans="1:32" ht="14.25">
      <c r="A54" s="38" t="s">
        <v>78</v>
      </c>
      <c r="B54" s="97" t="s">
        <v>78</v>
      </c>
      <c r="C54" s="76" t="s">
        <v>98</v>
      </c>
      <c r="D54" s="23">
        <v>292814593.18</v>
      </c>
      <c r="E54" s="68">
        <v>40280015.18</v>
      </c>
      <c r="F54" s="44">
        <v>109344299.56</v>
      </c>
      <c r="G54" s="45">
        <v>40057388.51</v>
      </c>
      <c r="H54" s="45">
        <v>28874525.349999998</v>
      </c>
      <c r="I54" s="46">
        <f t="shared" si="0"/>
        <v>178276213.42</v>
      </c>
      <c r="J54" s="68">
        <v>85680434.19</v>
      </c>
      <c r="L54" s="38" t="s">
        <v>78</v>
      </c>
      <c r="M54" s="38" t="s">
        <v>78</v>
      </c>
      <c r="N54" s="76" t="s">
        <v>98</v>
      </c>
      <c r="O54" s="23">
        <v>173963275.68</v>
      </c>
      <c r="P54" s="68">
        <v>35255142.55</v>
      </c>
      <c r="Q54" s="44">
        <v>61205584.910000004</v>
      </c>
      <c r="R54" s="45">
        <v>28052431.39</v>
      </c>
      <c r="S54" s="45">
        <v>16066571.530000001</v>
      </c>
      <c r="T54" s="46">
        <f t="shared" si="1"/>
        <v>105324587.83000001</v>
      </c>
      <c r="U54" s="68">
        <v>50262336.42</v>
      </c>
      <c r="W54" s="38" t="s">
        <v>78</v>
      </c>
      <c r="X54" s="38" t="s">
        <v>78</v>
      </c>
      <c r="Y54" s="76" t="s">
        <v>98</v>
      </c>
      <c r="Z54" s="48">
        <f t="shared" si="3"/>
        <v>0.6831977440952726</v>
      </c>
      <c r="AA54" s="48">
        <f t="shared" si="3"/>
        <v>0.14252878492474008</v>
      </c>
      <c r="AB54" s="47">
        <f t="shared" si="4"/>
        <v>0.7865085305660549</v>
      </c>
      <c r="AC54" s="49">
        <f t="shared" si="5"/>
        <v>0.4279471163515427</v>
      </c>
      <c r="AD54" s="50">
        <f t="shared" si="6"/>
        <v>0.7971802693614245</v>
      </c>
      <c r="AE54" s="51">
        <f t="shared" si="7"/>
        <v>0.6926362314158601</v>
      </c>
      <c r="AF54" s="51">
        <f t="shared" si="7"/>
        <v>0.7046647707349056</v>
      </c>
    </row>
    <row r="55" spans="1:32" ht="14.25">
      <c r="A55" s="38" t="s">
        <v>34</v>
      </c>
      <c r="B55" s="97" t="s">
        <v>17</v>
      </c>
      <c r="C55" s="76" t="s">
        <v>98</v>
      </c>
      <c r="D55" s="23">
        <v>10837514.729999999</v>
      </c>
      <c r="E55" s="68">
        <v>1490824.8</v>
      </c>
      <c r="F55" s="44">
        <v>661366.2</v>
      </c>
      <c r="G55" s="45">
        <v>139180.47</v>
      </c>
      <c r="H55" s="45">
        <v>55599.25000000001</v>
      </c>
      <c r="I55" s="46">
        <f t="shared" si="0"/>
        <v>856145.9199999999</v>
      </c>
      <c r="J55" s="68">
        <v>312856.42</v>
      </c>
      <c r="L55" s="38" t="s">
        <v>34</v>
      </c>
      <c r="M55" s="38" t="s">
        <v>17</v>
      </c>
      <c r="N55" s="76" t="s">
        <v>98</v>
      </c>
      <c r="O55" s="23">
        <v>6669539.63</v>
      </c>
      <c r="P55" s="68">
        <v>1351639.13</v>
      </c>
      <c r="Q55" s="44">
        <v>341751.13000000006</v>
      </c>
      <c r="R55" s="45">
        <v>69444.82</v>
      </c>
      <c r="S55" s="45">
        <v>59987.96999999999</v>
      </c>
      <c r="T55" s="46">
        <f t="shared" si="1"/>
        <v>471183.92000000004</v>
      </c>
      <c r="U55" s="68">
        <v>172216.54</v>
      </c>
      <c r="W55" s="38" t="s">
        <v>34</v>
      </c>
      <c r="X55" s="38" t="s">
        <v>17</v>
      </c>
      <c r="Y55" s="76" t="s">
        <v>98</v>
      </c>
      <c r="Z55" s="48">
        <f t="shared" si="3"/>
        <v>0.6249269561653386</v>
      </c>
      <c r="AA55" s="48">
        <f t="shared" si="3"/>
        <v>0.10297546653595346</v>
      </c>
      <c r="AB55" s="47">
        <f t="shared" si="4"/>
        <v>0.9352275440903439</v>
      </c>
      <c r="AC55" s="49">
        <f t="shared" si="5"/>
        <v>1.0041879293516778</v>
      </c>
      <c r="AD55" s="50">
        <f t="shared" si="6"/>
        <v>-0.07316000191371674</v>
      </c>
      <c r="AE55" s="51">
        <f t="shared" si="7"/>
        <v>0.8170100541631384</v>
      </c>
      <c r="AF55" s="51">
        <f t="shared" si="7"/>
        <v>0.816645602100704</v>
      </c>
    </row>
    <row r="56" spans="1:32" ht="14.25">
      <c r="A56" s="38" t="s">
        <v>39</v>
      </c>
      <c r="B56" s="97" t="s">
        <v>178</v>
      </c>
      <c r="C56" s="76" t="s">
        <v>98</v>
      </c>
      <c r="D56" s="23">
        <v>10251462.290000001</v>
      </c>
      <c r="E56" s="68">
        <v>1410206.55</v>
      </c>
      <c r="F56" s="44">
        <v>571773.8700000001</v>
      </c>
      <c r="G56" s="45">
        <v>182918.08000000005</v>
      </c>
      <c r="H56" s="45">
        <v>159890.96</v>
      </c>
      <c r="I56" s="46">
        <f t="shared" si="0"/>
        <v>914582.9100000001</v>
      </c>
      <c r="J56" s="68">
        <v>437709.18</v>
      </c>
      <c r="L56" s="38" t="s">
        <v>39</v>
      </c>
      <c r="M56" s="38" t="s">
        <v>178</v>
      </c>
      <c r="N56" s="76" t="s">
        <v>98</v>
      </c>
      <c r="O56" s="23">
        <v>6082422.8100000005</v>
      </c>
      <c r="P56" s="68">
        <v>1232654.89</v>
      </c>
      <c r="Q56" s="44">
        <v>293661.5799999999</v>
      </c>
      <c r="R56" s="45">
        <v>129466.96999999999</v>
      </c>
      <c r="S56" s="45">
        <v>42875.5</v>
      </c>
      <c r="T56" s="46">
        <f t="shared" si="1"/>
        <v>466004.0499999999</v>
      </c>
      <c r="U56" s="68">
        <v>224022.26</v>
      </c>
      <c r="W56" s="38" t="s">
        <v>39</v>
      </c>
      <c r="X56" s="38" t="s">
        <v>178</v>
      </c>
      <c r="Y56" s="76" t="s">
        <v>98</v>
      </c>
      <c r="Z56" s="48">
        <f t="shared" si="3"/>
        <v>0.685424149262652</v>
      </c>
      <c r="AA56" s="48">
        <f t="shared" si="3"/>
        <v>0.1440400402743709</v>
      </c>
      <c r="AB56" s="47">
        <f t="shared" si="4"/>
        <v>0.9470503087261204</v>
      </c>
      <c r="AC56" s="49">
        <f t="shared" si="5"/>
        <v>0.41285518615288574</v>
      </c>
      <c r="AD56" s="50">
        <f t="shared" si="6"/>
        <v>2.7291917295425123</v>
      </c>
      <c r="AE56" s="51">
        <f t="shared" si="7"/>
        <v>0.962607213392245</v>
      </c>
      <c r="AF56" s="51">
        <f t="shared" si="7"/>
        <v>0.9538646739837371</v>
      </c>
    </row>
    <row r="57" spans="1:32" ht="14.25">
      <c r="A57" s="38" t="s">
        <v>195</v>
      </c>
      <c r="B57" s="97" t="s">
        <v>78</v>
      </c>
      <c r="C57" s="76" t="s">
        <v>98</v>
      </c>
      <c r="D57" s="23">
        <v>9483761.930000002</v>
      </c>
      <c r="E57" s="68">
        <v>1304600.54</v>
      </c>
      <c r="F57" s="44">
        <v>418985.42000000004</v>
      </c>
      <c r="G57" s="45">
        <v>106772.63000000002</v>
      </c>
      <c r="H57" s="45">
        <v>15793.54</v>
      </c>
      <c r="I57" s="46">
        <f t="shared" si="0"/>
        <v>541551.5900000001</v>
      </c>
      <c r="J57" s="68">
        <v>205358.36</v>
      </c>
      <c r="L57" s="38" t="s">
        <v>191</v>
      </c>
      <c r="M57" s="38" t="s">
        <v>78</v>
      </c>
      <c r="N57" s="76" t="s">
        <v>98</v>
      </c>
      <c r="O57" s="23">
        <v>5719016.05</v>
      </c>
      <c r="P57" s="68">
        <v>1159007.41</v>
      </c>
      <c r="Q57" s="44">
        <v>208915.14</v>
      </c>
      <c r="R57" s="45">
        <v>51410.340000000004</v>
      </c>
      <c r="S57" s="45">
        <v>20273.83</v>
      </c>
      <c r="T57" s="46">
        <f t="shared" si="1"/>
        <v>280599.31</v>
      </c>
      <c r="U57" s="68">
        <v>102555.71</v>
      </c>
      <c r="W57" s="38" t="s">
        <v>195</v>
      </c>
      <c r="X57" s="38" t="s">
        <v>78</v>
      </c>
      <c r="Y57" s="76" t="s">
        <v>98</v>
      </c>
      <c r="Z57" s="48">
        <f t="shared" si="3"/>
        <v>0.6582855944249364</v>
      </c>
      <c r="AA57" s="48">
        <f t="shared" si="3"/>
        <v>0.12561880859760866</v>
      </c>
      <c r="AB57" s="47">
        <f t="shared" si="4"/>
        <v>1.00552923067232</v>
      </c>
      <c r="AC57" s="49">
        <f t="shared" si="5"/>
        <v>1.0768707228934882</v>
      </c>
      <c r="AD57" s="50">
        <f t="shared" si="6"/>
        <v>-0.22098883141468584</v>
      </c>
      <c r="AE57" s="51">
        <f t="shared" si="7"/>
        <v>0.9299819019512203</v>
      </c>
      <c r="AF57" s="51">
        <f t="shared" si="7"/>
        <v>1.00240786202933</v>
      </c>
    </row>
    <row r="58" spans="1:32" ht="14.25">
      <c r="A58" s="38" t="s">
        <v>42</v>
      </c>
      <c r="B58" s="97" t="s">
        <v>71</v>
      </c>
      <c r="C58" s="76" t="s">
        <v>106</v>
      </c>
      <c r="D58" s="23">
        <v>11691482.600000001</v>
      </c>
      <c r="E58" s="68">
        <v>1608297.9</v>
      </c>
      <c r="F58" s="44">
        <v>935027.09</v>
      </c>
      <c r="G58" s="45">
        <v>598843.6799999999</v>
      </c>
      <c r="H58" s="45">
        <v>228118.42999999996</v>
      </c>
      <c r="I58" s="46">
        <f t="shared" si="0"/>
        <v>1761989.2</v>
      </c>
      <c r="J58" s="68">
        <v>596260.39</v>
      </c>
      <c r="L58" s="38" t="s">
        <v>42</v>
      </c>
      <c r="M58" s="38" t="s">
        <v>71</v>
      </c>
      <c r="N58" s="76" t="s">
        <v>106</v>
      </c>
      <c r="O58" s="23">
        <v>6986787.86</v>
      </c>
      <c r="P58" s="68">
        <v>1415932.19</v>
      </c>
      <c r="Q58" s="44">
        <v>509731.67999999993</v>
      </c>
      <c r="R58" s="45">
        <v>370494</v>
      </c>
      <c r="S58" s="45">
        <v>93776.65999999997</v>
      </c>
      <c r="T58" s="46">
        <f t="shared" si="1"/>
        <v>974002.3399999999</v>
      </c>
      <c r="U58" s="68">
        <v>349619.21</v>
      </c>
      <c r="W58" s="38" t="s">
        <v>42</v>
      </c>
      <c r="X58" s="38" t="s">
        <v>71</v>
      </c>
      <c r="Y58" s="76" t="s">
        <v>106</v>
      </c>
      <c r="Z58" s="48">
        <f t="shared" si="3"/>
        <v>0.6733702001938271</v>
      </c>
      <c r="AA58" s="48">
        <f t="shared" si="3"/>
        <v>0.13585799613751282</v>
      </c>
      <c r="AB58" s="47">
        <f t="shared" si="4"/>
        <v>0.8343515356942306</v>
      </c>
      <c r="AC58" s="49">
        <f t="shared" si="5"/>
        <v>0.6163384022413316</v>
      </c>
      <c r="AD58" s="50">
        <f t="shared" si="6"/>
        <v>1.4325714948687662</v>
      </c>
      <c r="AE58" s="51">
        <f t="shared" si="7"/>
        <v>0.8090194731975697</v>
      </c>
      <c r="AF58" s="51">
        <f t="shared" si="7"/>
        <v>0.7054566023417306</v>
      </c>
    </row>
    <row r="59" spans="1:32" ht="14.25">
      <c r="A59" s="38" t="s">
        <v>196</v>
      </c>
      <c r="B59" s="97" t="s">
        <v>62</v>
      </c>
      <c r="C59" s="76" t="s">
        <v>98</v>
      </c>
      <c r="D59" s="23">
        <v>9311429.32</v>
      </c>
      <c r="E59" s="68">
        <v>1280894.2</v>
      </c>
      <c r="F59" s="44">
        <v>265495.16</v>
      </c>
      <c r="G59" s="45">
        <v>374687.2699999999</v>
      </c>
      <c r="H59" s="45">
        <v>25422.44</v>
      </c>
      <c r="I59" s="46">
        <f t="shared" si="0"/>
        <v>665604.8699999999</v>
      </c>
      <c r="J59" s="68">
        <v>127144.26</v>
      </c>
      <c r="L59" s="38" t="s">
        <v>192</v>
      </c>
      <c r="M59" s="38" t="s">
        <v>62</v>
      </c>
      <c r="N59" s="76" t="s">
        <v>98</v>
      </c>
      <c r="O59" s="23">
        <v>5623890.430000001</v>
      </c>
      <c r="P59" s="68">
        <v>1139729.39</v>
      </c>
      <c r="Q59" s="44">
        <v>135731.26999999996</v>
      </c>
      <c r="R59" s="45">
        <v>201575.98</v>
      </c>
      <c r="S59" s="45">
        <v>55898.909999999996</v>
      </c>
      <c r="T59" s="46">
        <f t="shared" si="1"/>
        <v>393206.16</v>
      </c>
      <c r="U59" s="68">
        <v>67956.82</v>
      </c>
      <c r="W59" s="38" t="s">
        <v>192</v>
      </c>
      <c r="X59" s="38" t="s">
        <v>62</v>
      </c>
      <c r="Y59" s="76" t="s">
        <v>98</v>
      </c>
      <c r="Z59" s="48">
        <f t="shared" si="3"/>
        <v>0.6556918090596582</v>
      </c>
      <c r="AA59" s="48">
        <f t="shared" si="3"/>
        <v>0.12385818180928032</v>
      </c>
      <c r="AB59" s="47">
        <f t="shared" si="4"/>
        <v>0.9560353336412462</v>
      </c>
      <c r="AC59" s="49">
        <f t="shared" si="5"/>
        <v>0.8587892763810445</v>
      </c>
      <c r="AD59" s="50">
        <f t="shared" si="6"/>
        <v>-0.545206874337979</v>
      </c>
      <c r="AE59" s="51">
        <f t="shared" si="7"/>
        <v>0.6927630787879822</v>
      </c>
      <c r="AF59" s="51">
        <f t="shared" si="7"/>
        <v>0.8709565868444107</v>
      </c>
    </row>
    <row r="60" spans="1:32" ht="14.25">
      <c r="A60" s="38" t="s">
        <v>79</v>
      </c>
      <c r="B60" s="97" t="s">
        <v>6</v>
      </c>
      <c r="C60" s="76" t="s">
        <v>98</v>
      </c>
      <c r="D60" s="23">
        <v>10439185.360000001</v>
      </c>
      <c r="E60" s="68">
        <v>1436030.02</v>
      </c>
      <c r="F60" s="44">
        <v>1018360.2099999998</v>
      </c>
      <c r="G60" s="45">
        <v>314715.1999999999</v>
      </c>
      <c r="H60" s="45">
        <v>80801.18999999999</v>
      </c>
      <c r="I60" s="46">
        <f t="shared" si="0"/>
        <v>1413876.5999999996</v>
      </c>
      <c r="J60" s="68">
        <v>471677.22</v>
      </c>
      <c r="L60" s="38" t="s">
        <v>79</v>
      </c>
      <c r="M60" s="38" t="s">
        <v>6</v>
      </c>
      <c r="N60" s="76" t="s">
        <v>98</v>
      </c>
      <c r="O60" s="23">
        <v>6312849.0600000005</v>
      </c>
      <c r="P60" s="68">
        <v>1279352.74</v>
      </c>
      <c r="Q60" s="44">
        <v>520022.13</v>
      </c>
      <c r="R60" s="45">
        <v>160337.88000000006</v>
      </c>
      <c r="S60" s="45">
        <v>64805.09999999999</v>
      </c>
      <c r="T60" s="46">
        <f t="shared" si="1"/>
        <v>745165.11</v>
      </c>
      <c r="U60" s="68">
        <v>252434.85</v>
      </c>
      <c r="W60" s="38" t="s">
        <v>79</v>
      </c>
      <c r="X60" s="38" t="s">
        <v>6</v>
      </c>
      <c r="Y60" s="76" t="s">
        <v>98</v>
      </c>
      <c r="Z60" s="48">
        <f t="shared" si="3"/>
        <v>0.653640893482728</v>
      </c>
      <c r="AA60" s="48">
        <f t="shared" si="3"/>
        <v>0.12246605263846155</v>
      </c>
      <c r="AB60" s="47">
        <f t="shared" si="4"/>
        <v>0.9583016784304927</v>
      </c>
      <c r="AC60" s="49">
        <f t="shared" si="5"/>
        <v>0.962825004297174</v>
      </c>
      <c r="AD60" s="50">
        <f t="shared" si="6"/>
        <v>0.24683381400537918</v>
      </c>
      <c r="AE60" s="51">
        <f t="shared" si="7"/>
        <v>0.8974004298188352</v>
      </c>
      <c r="AF60" s="51">
        <f t="shared" si="7"/>
        <v>0.868510706821978</v>
      </c>
    </row>
    <row r="61" spans="1:32" ht="14.25">
      <c r="A61" s="38" t="s">
        <v>19</v>
      </c>
      <c r="B61" s="97" t="s">
        <v>180</v>
      </c>
      <c r="C61" s="76" t="s">
        <v>107</v>
      </c>
      <c r="D61" s="23">
        <v>21787622.770000003</v>
      </c>
      <c r="E61" s="68">
        <v>2997138.11</v>
      </c>
      <c r="F61" s="44">
        <v>4998335.09</v>
      </c>
      <c r="G61" s="45">
        <v>1526875.4399999995</v>
      </c>
      <c r="H61" s="45">
        <v>661166.99</v>
      </c>
      <c r="I61" s="46">
        <f t="shared" si="0"/>
        <v>7186377.52</v>
      </c>
      <c r="J61" s="68">
        <v>2874477.86</v>
      </c>
      <c r="L61" s="38" t="s">
        <v>19</v>
      </c>
      <c r="M61" s="38" t="s">
        <v>180</v>
      </c>
      <c r="N61" s="76" t="s">
        <v>107</v>
      </c>
      <c r="O61" s="23">
        <v>13360815.27</v>
      </c>
      <c r="P61" s="68">
        <v>2707683.25</v>
      </c>
      <c r="Q61" s="44">
        <v>2622395.9</v>
      </c>
      <c r="R61" s="45">
        <v>1088731.3800000001</v>
      </c>
      <c r="S61" s="45">
        <v>723342.7000000001</v>
      </c>
      <c r="T61" s="46">
        <f t="shared" si="1"/>
        <v>4434469.98</v>
      </c>
      <c r="U61" s="68">
        <v>1590159.89</v>
      </c>
      <c r="W61" s="38" t="s">
        <v>19</v>
      </c>
      <c r="X61" s="38" t="s">
        <v>180</v>
      </c>
      <c r="Y61" s="76" t="s">
        <v>107</v>
      </c>
      <c r="Z61" s="48">
        <f t="shared" si="3"/>
        <v>0.6307105763913465</v>
      </c>
      <c r="AA61" s="48">
        <f t="shared" si="3"/>
        <v>0.1069013002167074</v>
      </c>
      <c r="AB61" s="47">
        <f t="shared" si="4"/>
        <v>0.9060184962918834</v>
      </c>
      <c r="AC61" s="49">
        <f t="shared" si="5"/>
        <v>0.4024354106519823</v>
      </c>
      <c r="AD61" s="50">
        <f t="shared" si="6"/>
        <v>-0.08595608969303214</v>
      </c>
      <c r="AE61" s="51">
        <f t="shared" si="7"/>
        <v>0.6205719178191389</v>
      </c>
      <c r="AF61" s="51">
        <f t="shared" si="7"/>
        <v>0.8076659322604345</v>
      </c>
    </row>
    <row r="62" spans="1:32" ht="14.25">
      <c r="A62" s="38" t="s">
        <v>20</v>
      </c>
      <c r="B62" s="97" t="s">
        <v>78</v>
      </c>
      <c r="C62" s="76" t="s">
        <v>97</v>
      </c>
      <c r="D62" s="23">
        <v>18361018.41</v>
      </c>
      <c r="E62" s="68">
        <v>2525769.26</v>
      </c>
      <c r="F62" s="44">
        <v>3351890.87</v>
      </c>
      <c r="G62" s="45">
        <v>1293355.7400000002</v>
      </c>
      <c r="H62" s="45">
        <v>479768.49999999994</v>
      </c>
      <c r="I62" s="46">
        <f t="shared" si="0"/>
        <v>5125015.11</v>
      </c>
      <c r="J62" s="68">
        <v>1914274.2</v>
      </c>
      <c r="L62" s="38" t="s">
        <v>20</v>
      </c>
      <c r="M62" s="38" t="s">
        <v>78</v>
      </c>
      <c r="N62" s="76" t="s">
        <v>97</v>
      </c>
      <c r="O62" s="23">
        <v>10954222.440000001</v>
      </c>
      <c r="P62" s="68">
        <v>2219966.67</v>
      </c>
      <c r="Q62" s="44">
        <v>1800123.2999999996</v>
      </c>
      <c r="R62" s="45">
        <v>1074243.78</v>
      </c>
      <c r="S62" s="45">
        <v>381671.84</v>
      </c>
      <c r="T62" s="46">
        <f t="shared" si="1"/>
        <v>3256038.9199999995</v>
      </c>
      <c r="U62" s="68">
        <v>1114202.86</v>
      </c>
      <c r="W62" s="38" t="s">
        <v>20</v>
      </c>
      <c r="X62" s="38" t="s">
        <v>78</v>
      </c>
      <c r="Y62" s="76" t="s">
        <v>97</v>
      </c>
      <c r="Z62" s="48">
        <f t="shared" si="3"/>
        <v>0.676158988971562</v>
      </c>
      <c r="AA62" s="48">
        <f t="shared" si="3"/>
        <v>0.1377509825406522</v>
      </c>
      <c r="AB62" s="47">
        <f t="shared" si="4"/>
        <v>0.8620340451123547</v>
      </c>
      <c r="AC62" s="49">
        <f t="shared" si="5"/>
        <v>0.2039685628898873</v>
      </c>
      <c r="AD62" s="50">
        <f t="shared" si="6"/>
        <v>0.25701833281700814</v>
      </c>
      <c r="AE62" s="51">
        <f t="shared" si="7"/>
        <v>0.5740030251235453</v>
      </c>
      <c r="AF62" s="51">
        <f t="shared" si="7"/>
        <v>0.7180661338456802</v>
      </c>
    </row>
    <row r="63" spans="1:32" ht="14.25">
      <c r="A63" s="38" t="s">
        <v>46</v>
      </c>
      <c r="B63" s="97" t="s">
        <v>17</v>
      </c>
      <c r="C63" s="76" t="s">
        <v>98</v>
      </c>
      <c r="D63" s="23">
        <v>10745779.479999999</v>
      </c>
      <c r="E63" s="68">
        <v>1478205.56</v>
      </c>
      <c r="F63" s="44">
        <v>692946.06</v>
      </c>
      <c r="G63" s="45">
        <v>167603.24000000002</v>
      </c>
      <c r="H63" s="45">
        <v>86537.44</v>
      </c>
      <c r="I63" s="46">
        <f t="shared" si="0"/>
        <v>947086.74</v>
      </c>
      <c r="J63" s="68">
        <v>333008.09</v>
      </c>
      <c r="L63" s="38" t="s">
        <v>46</v>
      </c>
      <c r="M63" s="38" t="s">
        <v>17</v>
      </c>
      <c r="N63" s="76" t="s">
        <v>98</v>
      </c>
      <c r="O63" s="23">
        <v>6425925.220000001</v>
      </c>
      <c r="P63" s="68">
        <v>1302268.59</v>
      </c>
      <c r="Q63" s="44">
        <v>356876.29000000004</v>
      </c>
      <c r="R63" s="45">
        <v>98623.40000000001</v>
      </c>
      <c r="S63" s="45">
        <v>59970.43000000001</v>
      </c>
      <c r="T63" s="46">
        <f t="shared" si="1"/>
        <v>515470.12000000005</v>
      </c>
      <c r="U63" s="68">
        <v>181310.79</v>
      </c>
      <c r="W63" s="38" t="s">
        <v>46</v>
      </c>
      <c r="X63" s="38" t="s">
        <v>17</v>
      </c>
      <c r="Y63" s="76" t="s">
        <v>98</v>
      </c>
      <c r="Z63" s="48">
        <f t="shared" si="3"/>
        <v>0.6722540509115973</v>
      </c>
      <c r="AA63" s="48">
        <f t="shared" si="3"/>
        <v>0.13510037126826502</v>
      </c>
      <c r="AB63" s="47">
        <f t="shared" si="4"/>
        <v>0.9416982282571924</v>
      </c>
      <c r="AC63" s="49">
        <f t="shared" si="5"/>
        <v>0.699426708063198</v>
      </c>
      <c r="AD63" s="50">
        <f t="shared" si="6"/>
        <v>0.4430018260666131</v>
      </c>
      <c r="AE63" s="51">
        <f t="shared" si="7"/>
        <v>0.8373261674216925</v>
      </c>
      <c r="AF63" s="51">
        <f t="shared" si="7"/>
        <v>0.8366700073393316</v>
      </c>
    </row>
    <row r="64" spans="1:32" ht="14.25">
      <c r="A64" s="38" t="s">
        <v>88</v>
      </c>
      <c r="B64" s="97" t="s">
        <v>67</v>
      </c>
      <c r="C64" s="76" t="s">
        <v>98</v>
      </c>
      <c r="D64" s="23">
        <v>12814378.489999998</v>
      </c>
      <c r="E64" s="68">
        <v>1762765.15</v>
      </c>
      <c r="F64" s="44">
        <v>1923105.2799999996</v>
      </c>
      <c r="G64" s="45">
        <v>239203.33000000002</v>
      </c>
      <c r="H64" s="45">
        <v>186111.15999999997</v>
      </c>
      <c r="I64" s="46">
        <f t="shared" si="0"/>
        <v>2348419.7699999996</v>
      </c>
      <c r="J64" s="68">
        <v>930717.51</v>
      </c>
      <c r="L64" s="38" t="s">
        <v>88</v>
      </c>
      <c r="M64" s="38" t="s">
        <v>67</v>
      </c>
      <c r="N64" s="76" t="s">
        <v>98</v>
      </c>
      <c r="O64" s="23">
        <v>7661092.99</v>
      </c>
      <c r="P64" s="68">
        <v>1552585.88</v>
      </c>
      <c r="Q64" s="44">
        <v>994410.2200000001</v>
      </c>
      <c r="R64" s="45">
        <v>136444.66999999998</v>
      </c>
      <c r="S64" s="45">
        <v>125344.76</v>
      </c>
      <c r="T64" s="46">
        <f t="shared" si="1"/>
        <v>1256199.6500000001</v>
      </c>
      <c r="U64" s="68">
        <v>511407.92</v>
      </c>
      <c r="W64" s="38" t="s">
        <v>88</v>
      </c>
      <c r="X64" s="38" t="s">
        <v>67</v>
      </c>
      <c r="Y64" s="76" t="s">
        <v>98</v>
      </c>
      <c r="Z64" s="48">
        <f t="shared" si="3"/>
        <v>0.6726566962085652</v>
      </c>
      <c r="AA64" s="48">
        <f t="shared" si="3"/>
        <v>0.13537368380549752</v>
      </c>
      <c r="AB64" s="47">
        <f t="shared" si="4"/>
        <v>0.9339154418585918</v>
      </c>
      <c r="AC64" s="49">
        <f t="shared" si="5"/>
        <v>0.7531159700118739</v>
      </c>
      <c r="AD64" s="50">
        <f t="shared" si="6"/>
        <v>0.48479409909117854</v>
      </c>
      <c r="AE64" s="51">
        <f t="shared" si="7"/>
        <v>0.8694637990067895</v>
      </c>
      <c r="AF64" s="51">
        <f t="shared" si="7"/>
        <v>0.8199121945549848</v>
      </c>
    </row>
    <row r="65" spans="1:32" ht="14.25">
      <c r="A65" s="38" t="s">
        <v>80</v>
      </c>
      <c r="B65" s="97" t="s">
        <v>62</v>
      </c>
      <c r="C65" s="76" t="s">
        <v>98</v>
      </c>
      <c r="D65" s="23">
        <v>28995622.09</v>
      </c>
      <c r="E65" s="68">
        <v>3988681.32</v>
      </c>
      <c r="F65" s="44">
        <v>9371608.66</v>
      </c>
      <c r="G65" s="45">
        <v>2481653.849999999</v>
      </c>
      <c r="H65" s="45">
        <v>1770644.62</v>
      </c>
      <c r="I65" s="46">
        <f t="shared" si="0"/>
        <v>13623907.129999999</v>
      </c>
      <c r="J65" s="68">
        <v>6901847.11</v>
      </c>
      <c r="L65" s="38" t="s">
        <v>80</v>
      </c>
      <c r="M65" s="38" t="s">
        <v>62</v>
      </c>
      <c r="N65" s="76" t="s">
        <v>98</v>
      </c>
      <c r="O65" s="23">
        <v>17483332.71</v>
      </c>
      <c r="P65" s="68">
        <v>3543146.59</v>
      </c>
      <c r="Q65" s="44">
        <v>4827203.21</v>
      </c>
      <c r="R65" s="45">
        <v>1652181.97</v>
      </c>
      <c r="S65" s="45">
        <v>784175.09</v>
      </c>
      <c r="T65" s="46">
        <f t="shared" si="1"/>
        <v>7263560.27</v>
      </c>
      <c r="U65" s="68">
        <v>3565000.93</v>
      </c>
      <c r="W65" s="38" t="s">
        <v>80</v>
      </c>
      <c r="X65" s="38" t="s">
        <v>62</v>
      </c>
      <c r="Y65" s="76" t="s">
        <v>98</v>
      </c>
      <c r="Z65" s="48">
        <f t="shared" si="3"/>
        <v>0.6584722473087339</v>
      </c>
      <c r="AA65" s="48">
        <f t="shared" si="3"/>
        <v>0.12574549730949736</v>
      </c>
      <c r="AB65" s="47">
        <f t="shared" si="4"/>
        <v>0.9414158162195951</v>
      </c>
      <c r="AC65" s="49">
        <f t="shared" si="5"/>
        <v>0.5020463212051631</v>
      </c>
      <c r="AD65" s="50">
        <f t="shared" si="6"/>
        <v>1.2579710100202242</v>
      </c>
      <c r="AE65" s="51">
        <f t="shared" si="7"/>
        <v>0.8756514193555387</v>
      </c>
      <c r="AF65" s="51">
        <f t="shared" si="7"/>
        <v>0.9360014893460351</v>
      </c>
    </row>
    <row r="66" spans="1:32" ht="14.25">
      <c r="A66" s="38" t="s">
        <v>81</v>
      </c>
      <c r="B66" s="97" t="s">
        <v>181</v>
      </c>
      <c r="C66" s="76" t="s">
        <v>98</v>
      </c>
      <c r="D66" s="23">
        <v>19893786.48</v>
      </c>
      <c r="E66" s="68">
        <v>2736619.14</v>
      </c>
      <c r="F66" s="44">
        <v>5541935.13</v>
      </c>
      <c r="G66" s="45">
        <v>488636.41000000003</v>
      </c>
      <c r="H66" s="45">
        <v>1013480.1499999999</v>
      </c>
      <c r="I66" s="46">
        <f t="shared" si="0"/>
        <v>7044051.6899999995</v>
      </c>
      <c r="J66" s="68">
        <v>2714713.5</v>
      </c>
      <c r="L66" s="38" t="s">
        <v>81</v>
      </c>
      <c r="M66" s="38" t="s">
        <v>181</v>
      </c>
      <c r="N66" s="76" t="s">
        <v>98</v>
      </c>
      <c r="O66" s="23">
        <v>12037726.51</v>
      </c>
      <c r="P66" s="68">
        <v>2439548.02</v>
      </c>
      <c r="Q66" s="44">
        <v>2866569.4000000004</v>
      </c>
      <c r="R66" s="45">
        <v>324089.8299999999</v>
      </c>
      <c r="S66" s="45">
        <v>583605.4299999999</v>
      </c>
      <c r="T66" s="46">
        <f t="shared" si="1"/>
        <v>3774264.66</v>
      </c>
      <c r="U66" s="68">
        <v>1490104.64</v>
      </c>
      <c r="W66" s="38" t="s">
        <v>81</v>
      </c>
      <c r="X66" s="38" t="s">
        <v>181</v>
      </c>
      <c r="Y66" s="76" t="s">
        <v>98</v>
      </c>
      <c r="Z66" s="48">
        <f t="shared" si="3"/>
        <v>0.6526199082088966</v>
      </c>
      <c r="AA66" s="48">
        <f t="shared" si="3"/>
        <v>0.1217730159703927</v>
      </c>
      <c r="AB66" s="47">
        <f t="shared" si="4"/>
        <v>0.9332987821610037</v>
      </c>
      <c r="AC66" s="49">
        <f t="shared" si="5"/>
        <v>0.507719048141684</v>
      </c>
      <c r="AD66" s="50">
        <f t="shared" si="6"/>
        <v>0.7365845105313704</v>
      </c>
      <c r="AE66" s="51">
        <f t="shared" si="7"/>
        <v>0.866337505330111</v>
      </c>
      <c r="AF66" s="51">
        <f t="shared" si="7"/>
        <v>0.8218274254887228</v>
      </c>
    </row>
    <row r="67" spans="1:32" ht="14.25">
      <c r="A67" s="38" t="s">
        <v>36</v>
      </c>
      <c r="B67" s="97" t="s">
        <v>178</v>
      </c>
      <c r="C67" s="76" t="s">
        <v>98</v>
      </c>
      <c r="D67" s="23">
        <v>10337527.360000001</v>
      </c>
      <c r="E67" s="68">
        <v>1422045.79</v>
      </c>
      <c r="F67" s="44">
        <v>729627.07</v>
      </c>
      <c r="G67" s="45">
        <v>151751.08000000002</v>
      </c>
      <c r="H67" s="45">
        <v>169956.68000000002</v>
      </c>
      <c r="I67" s="46">
        <f t="shared" si="0"/>
        <v>1051334.8299999998</v>
      </c>
      <c r="J67" s="68">
        <v>398888.56</v>
      </c>
      <c r="L67" s="38" t="s">
        <v>36</v>
      </c>
      <c r="M67" s="38" t="s">
        <v>178</v>
      </c>
      <c r="N67" s="76" t="s">
        <v>98</v>
      </c>
      <c r="O67" s="23">
        <v>6275971.09</v>
      </c>
      <c r="P67" s="68">
        <v>1271879.1</v>
      </c>
      <c r="Q67" s="44">
        <v>369128.76999999984</v>
      </c>
      <c r="R67" s="45">
        <v>85636.43999999999</v>
      </c>
      <c r="S67" s="45">
        <v>211819.16000000003</v>
      </c>
      <c r="T67" s="46">
        <f t="shared" si="1"/>
        <v>666584.3699999999</v>
      </c>
      <c r="U67" s="68">
        <v>204703.94</v>
      </c>
      <c r="W67" s="38" t="s">
        <v>36</v>
      </c>
      <c r="X67" s="38" t="s">
        <v>178</v>
      </c>
      <c r="Y67" s="76" t="s">
        <v>98</v>
      </c>
      <c r="Z67" s="48">
        <f t="shared" si="3"/>
        <v>0.6471598118849846</v>
      </c>
      <c r="AA67" s="48">
        <f t="shared" si="3"/>
        <v>0.1180667958141619</v>
      </c>
      <c r="AB67" s="47">
        <f t="shared" si="4"/>
        <v>0.9766193515612458</v>
      </c>
      <c r="AC67" s="49">
        <f t="shared" si="5"/>
        <v>0.772038632152388</v>
      </c>
      <c r="AD67" s="50">
        <f t="shared" si="6"/>
        <v>-0.19763311307626752</v>
      </c>
      <c r="AE67" s="51">
        <f t="shared" si="7"/>
        <v>0.5771969420765146</v>
      </c>
      <c r="AF67" s="51">
        <f t="shared" si="7"/>
        <v>0.9486120296463272</v>
      </c>
    </row>
    <row r="68" spans="1:32" ht="14.25">
      <c r="A68" s="38" t="s">
        <v>82</v>
      </c>
      <c r="B68" s="97" t="s">
        <v>82</v>
      </c>
      <c r="C68" s="76" t="s">
        <v>98</v>
      </c>
      <c r="D68" s="23">
        <v>24279054.36</v>
      </c>
      <c r="E68" s="68">
        <v>3339863.18</v>
      </c>
      <c r="F68" s="44">
        <v>5923636.590000001</v>
      </c>
      <c r="G68" s="45">
        <v>1133423.3799999997</v>
      </c>
      <c r="H68" s="45">
        <v>2166268.2199999997</v>
      </c>
      <c r="I68" s="46">
        <f t="shared" si="0"/>
        <v>9223328.190000001</v>
      </c>
      <c r="J68" s="68">
        <v>3870098.59</v>
      </c>
      <c r="L68" s="38" t="s">
        <v>82</v>
      </c>
      <c r="M68" s="38" t="s">
        <v>82</v>
      </c>
      <c r="N68" s="76" t="s">
        <v>98</v>
      </c>
      <c r="O68" s="23">
        <v>14617719.059999999</v>
      </c>
      <c r="P68" s="68">
        <v>2962405.53</v>
      </c>
      <c r="Q68" s="44">
        <v>3024080.159999999</v>
      </c>
      <c r="R68" s="45">
        <v>866969.86</v>
      </c>
      <c r="S68" s="45">
        <v>1364904.3200000003</v>
      </c>
      <c r="T68" s="46">
        <f t="shared" si="1"/>
        <v>5255954.34</v>
      </c>
      <c r="U68" s="68">
        <v>1991010.65</v>
      </c>
      <c r="W68" s="38" t="s">
        <v>82</v>
      </c>
      <c r="X68" s="38" t="s">
        <v>82</v>
      </c>
      <c r="Y68" s="76" t="s">
        <v>98</v>
      </c>
      <c r="Z68" s="48">
        <f t="shared" si="3"/>
        <v>0.6609331633987499</v>
      </c>
      <c r="AA68" s="48">
        <f t="shared" si="3"/>
        <v>0.12741592809543545</v>
      </c>
      <c r="AB68" s="47">
        <f t="shared" si="4"/>
        <v>0.9588226093847996</v>
      </c>
      <c r="AC68" s="49">
        <f t="shared" si="5"/>
        <v>0.3073388502802159</v>
      </c>
      <c r="AD68" s="50">
        <f t="shared" si="6"/>
        <v>0.5871209346014812</v>
      </c>
      <c r="AE68" s="51">
        <f t="shared" si="7"/>
        <v>0.7548341544382597</v>
      </c>
      <c r="AF68" s="51">
        <f t="shared" si="7"/>
        <v>0.9437859812552987</v>
      </c>
    </row>
    <row r="69" spans="1:32" ht="14.25">
      <c r="A69" s="38" t="s">
        <v>21</v>
      </c>
      <c r="B69" s="97" t="s">
        <v>67</v>
      </c>
      <c r="C69" s="76" t="s">
        <v>108</v>
      </c>
      <c r="D69" s="23">
        <v>10969751.13</v>
      </c>
      <c r="E69" s="68">
        <v>1509015.44</v>
      </c>
      <c r="F69" s="44">
        <v>876547.6900000002</v>
      </c>
      <c r="G69" s="45">
        <v>244213.93000000002</v>
      </c>
      <c r="H69" s="45">
        <v>78832.7</v>
      </c>
      <c r="I69" s="46">
        <f t="shared" si="0"/>
        <v>1199594.32</v>
      </c>
      <c r="J69" s="68">
        <v>432485.92</v>
      </c>
      <c r="L69" s="38" t="s">
        <v>21</v>
      </c>
      <c r="M69" s="38" t="s">
        <v>67</v>
      </c>
      <c r="N69" s="76" t="s">
        <v>108</v>
      </c>
      <c r="O69" s="23">
        <v>6659404.28</v>
      </c>
      <c r="P69" s="68">
        <v>1349585.12</v>
      </c>
      <c r="Q69" s="44">
        <v>451648.21</v>
      </c>
      <c r="R69" s="45">
        <v>167198.83000000005</v>
      </c>
      <c r="S69" s="45">
        <v>182269.75999999995</v>
      </c>
      <c r="T69" s="46">
        <f t="shared" si="1"/>
        <v>801116.8</v>
      </c>
      <c r="U69" s="68">
        <v>234857.58</v>
      </c>
      <c r="W69" s="38" t="s">
        <v>21</v>
      </c>
      <c r="X69" s="38" t="s">
        <v>67</v>
      </c>
      <c r="Y69" s="76" t="s">
        <v>108</v>
      </c>
      <c r="Z69" s="48">
        <f t="shared" si="3"/>
        <v>0.6472571222241519</v>
      </c>
      <c r="AA69" s="48">
        <f t="shared" si="3"/>
        <v>0.11813283774201655</v>
      </c>
      <c r="AB69" s="47">
        <f t="shared" si="4"/>
        <v>0.9407752994305016</v>
      </c>
      <c r="AC69" s="49">
        <f t="shared" si="5"/>
        <v>0.46061985003124706</v>
      </c>
      <c r="AD69" s="50">
        <f t="shared" si="6"/>
        <v>-0.5674943556188365</v>
      </c>
      <c r="AE69" s="51">
        <f t="shared" si="7"/>
        <v>0.49740252607360125</v>
      </c>
      <c r="AF69" s="51">
        <f t="shared" si="7"/>
        <v>0.8414816332519479</v>
      </c>
    </row>
    <row r="70" spans="1:32" ht="14.25">
      <c r="A70" s="38" t="s">
        <v>47</v>
      </c>
      <c r="B70" s="97" t="s">
        <v>178</v>
      </c>
      <c r="C70" s="76" t="s">
        <v>98</v>
      </c>
      <c r="D70" s="23">
        <v>10111530.639999999</v>
      </c>
      <c r="E70" s="68">
        <v>1390957.34</v>
      </c>
      <c r="F70" s="44">
        <v>427544.77</v>
      </c>
      <c r="G70" s="45">
        <v>181905.69</v>
      </c>
      <c r="H70" s="45">
        <v>120518.54</v>
      </c>
      <c r="I70" s="46">
        <f t="shared" si="0"/>
        <v>729969</v>
      </c>
      <c r="J70" s="68">
        <v>287245.59</v>
      </c>
      <c r="L70" s="38" t="s">
        <v>47</v>
      </c>
      <c r="M70" s="38" t="s">
        <v>178</v>
      </c>
      <c r="N70" s="76" t="s">
        <v>98</v>
      </c>
      <c r="O70" s="23">
        <v>6109287.550000001</v>
      </c>
      <c r="P70" s="68">
        <v>1238099.26</v>
      </c>
      <c r="Q70" s="44">
        <v>215655.40999999997</v>
      </c>
      <c r="R70" s="45">
        <v>110214.31999999998</v>
      </c>
      <c r="S70" s="45">
        <v>68016.14</v>
      </c>
      <c r="T70" s="46">
        <f t="shared" si="1"/>
        <v>393885.87</v>
      </c>
      <c r="U70" s="68">
        <v>143989.18</v>
      </c>
      <c r="W70" s="38" t="s">
        <v>47</v>
      </c>
      <c r="X70" s="38" t="s">
        <v>178</v>
      </c>
      <c r="Y70" s="76" t="s">
        <v>98</v>
      </c>
      <c r="Z70" s="48">
        <f t="shared" si="3"/>
        <v>0.655107990456268</v>
      </c>
      <c r="AA70" s="48">
        <f t="shared" si="3"/>
        <v>0.12346189432340027</v>
      </c>
      <c r="AB70" s="47">
        <f t="shared" si="4"/>
        <v>0.9825367237483171</v>
      </c>
      <c r="AC70" s="49">
        <f t="shared" si="5"/>
        <v>0.6504723705594704</v>
      </c>
      <c r="AD70" s="50">
        <f t="shared" si="6"/>
        <v>0.771910902324066</v>
      </c>
      <c r="AE70" s="51">
        <f t="shared" si="7"/>
        <v>0.8532500289995171</v>
      </c>
      <c r="AF70" s="51">
        <f t="shared" si="7"/>
        <v>0.9949109370579097</v>
      </c>
    </row>
    <row r="71" spans="1:32" ht="14.25">
      <c r="A71" s="38" t="s">
        <v>22</v>
      </c>
      <c r="B71" s="97" t="s">
        <v>17</v>
      </c>
      <c r="C71" s="76" t="s">
        <v>109</v>
      </c>
      <c r="D71" s="23">
        <v>23673358.850000005</v>
      </c>
      <c r="E71" s="68">
        <v>3256542.79</v>
      </c>
      <c r="F71" s="44">
        <v>6844789.67</v>
      </c>
      <c r="G71" s="45">
        <v>413362.73</v>
      </c>
      <c r="H71" s="45">
        <v>566507.4500000001</v>
      </c>
      <c r="I71" s="46">
        <f t="shared" si="0"/>
        <v>7824659.850000001</v>
      </c>
      <c r="J71" s="68">
        <v>3358387.61</v>
      </c>
      <c r="L71" s="38" t="s">
        <v>22</v>
      </c>
      <c r="M71" s="38" t="s">
        <v>17</v>
      </c>
      <c r="N71" s="76" t="s">
        <v>109</v>
      </c>
      <c r="O71" s="23">
        <v>14351513.85</v>
      </c>
      <c r="P71" s="68">
        <v>2908456.77</v>
      </c>
      <c r="Q71" s="44">
        <v>3523921.56</v>
      </c>
      <c r="R71" s="45">
        <v>238996.95999999996</v>
      </c>
      <c r="S71" s="45">
        <v>293457.21</v>
      </c>
      <c r="T71" s="46">
        <f t="shared" si="1"/>
        <v>4056375.73</v>
      </c>
      <c r="U71" s="68">
        <v>1821424.21</v>
      </c>
      <c r="W71" s="38" t="s">
        <v>22</v>
      </c>
      <c r="X71" s="38" t="s">
        <v>17</v>
      </c>
      <c r="Y71" s="76" t="s">
        <v>109</v>
      </c>
      <c r="Z71" s="48">
        <f t="shared" si="3"/>
        <v>0.6495374005439856</v>
      </c>
      <c r="AA71" s="48">
        <f t="shared" si="3"/>
        <v>0.11968065800063443</v>
      </c>
      <c r="AB71" s="47">
        <f t="shared" si="4"/>
        <v>0.9423785556679645</v>
      </c>
      <c r="AC71" s="49">
        <f t="shared" si="5"/>
        <v>0.7295731711399176</v>
      </c>
      <c r="AD71" s="50">
        <f t="shared" si="6"/>
        <v>0.9304601512431745</v>
      </c>
      <c r="AE71" s="51">
        <f t="shared" si="7"/>
        <v>0.9289780757070056</v>
      </c>
      <c r="AF71" s="51">
        <f t="shared" si="7"/>
        <v>0.8438250636846427</v>
      </c>
    </row>
    <row r="72" spans="1:32" ht="14.25">
      <c r="A72" s="38" t="s">
        <v>83</v>
      </c>
      <c r="B72" s="97" t="s">
        <v>10</v>
      </c>
      <c r="C72" s="76" t="s">
        <v>97</v>
      </c>
      <c r="D72" s="23">
        <v>11952512.85</v>
      </c>
      <c r="E72" s="68">
        <v>1644205.62</v>
      </c>
      <c r="F72" s="44">
        <v>1084490.71</v>
      </c>
      <c r="G72" s="45">
        <v>177741.57000000004</v>
      </c>
      <c r="H72" s="45">
        <v>166383.80000000002</v>
      </c>
      <c r="I72" s="46">
        <f t="shared" si="0"/>
        <v>1428616.08</v>
      </c>
      <c r="J72" s="68">
        <v>551845.83</v>
      </c>
      <c r="L72" s="38" t="s">
        <v>83</v>
      </c>
      <c r="M72" s="38" t="s">
        <v>10</v>
      </c>
      <c r="N72" s="76" t="s">
        <v>97</v>
      </c>
      <c r="O72" s="23">
        <v>7267524.449999999</v>
      </c>
      <c r="P72" s="68">
        <v>1472825.86</v>
      </c>
      <c r="Q72" s="44">
        <v>565642.88</v>
      </c>
      <c r="R72" s="45">
        <v>78848.36000000002</v>
      </c>
      <c r="S72" s="45">
        <v>89967.68000000002</v>
      </c>
      <c r="T72" s="46">
        <f t="shared" si="1"/>
        <v>734458.92</v>
      </c>
      <c r="U72" s="68">
        <v>307278.17</v>
      </c>
      <c r="W72" s="38" t="s">
        <v>83</v>
      </c>
      <c r="X72" s="38" t="s">
        <v>10</v>
      </c>
      <c r="Y72" s="76" t="s">
        <v>97</v>
      </c>
      <c r="Z72" s="48">
        <f aca="true" t="shared" si="8" ref="Z72:AA86">+D72/O72-1</f>
        <v>0.6446470778643203</v>
      </c>
      <c r="AA72" s="48">
        <f t="shared" si="8"/>
        <v>0.1163611833920406</v>
      </c>
      <c r="AB72" s="47">
        <f aca="true" t="shared" si="9" ref="AB72:AB86">+F72/Q72-1</f>
        <v>0.9172710350389277</v>
      </c>
      <c r="AC72" s="49">
        <f aca="true" t="shared" si="10" ref="AC72:AC86">+G72/R72-1</f>
        <v>1.2542202526469794</v>
      </c>
      <c r="AD72" s="50">
        <f aca="true" t="shared" si="11" ref="AD72:AD86">+H72/S72-1</f>
        <v>0.8493730192887043</v>
      </c>
      <c r="AE72" s="51">
        <f aca="true" t="shared" si="12" ref="AE72:AF86">+I72/T72-1</f>
        <v>0.9451272781873219</v>
      </c>
      <c r="AF72" s="51">
        <f t="shared" si="12"/>
        <v>0.7959161563608634</v>
      </c>
    </row>
    <row r="73" spans="1:32" ht="14.25">
      <c r="A73" s="38" t="s">
        <v>84</v>
      </c>
      <c r="B73" s="97" t="s">
        <v>78</v>
      </c>
      <c r="C73" s="76" t="s">
        <v>98</v>
      </c>
      <c r="D73" s="23">
        <v>13840678.99</v>
      </c>
      <c r="E73" s="68">
        <v>1903944.59</v>
      </c>
      <c r="F73" s="44">
        <v>1540417.4800000002</v>
      </c>
      <c r="G73" s="45">
        <v>558007.4099999999</v>
      </c>
      <c r="H73" s="45">
        <v>537254.47</v>
      </c>
      <c r="I73" s="46">
        <f t="shared" si="0"/>
        <v>2635679.3600000003</v>
      </c>
      <c r="J73" s="68">
        <v>1140254.48</v>
      </c>
      <c r="L73" s="38" t="s">
        <v>84</v>
      </c>
      <c r="M73" s="38" t="s">
        <v>78</v>
      </c>
      <c r="N73" s="76" t="s">
        <v>98</v>
      </c>
      <c r="O73" s="23">
        <v>8351516.970000001</v>
      </c>
      <c r="P73" s="68">
        <v>1692506.19</v>
      </c>
      <c r="Q73" s="44">
        <v>790343.24</v>
      </c>
      <c r="R73" s="45">
        <v>404726.91000000003</v>
      </c>
      <c r="S73" s="45">
        <v>291751.96</v>
      </c>
      <c r="T73" s="46">
        <f t="shared" si="1"/>
        <v>1486822.1099999999</v>
      </c>
      <c r="U73" s="68">
        <v>584624.96</v>
      </c>
      <c r="W73" s="38" t="s">
        <v>84</v>
      </c>
      <c r="X73" s="38" t="s">
        <v>78</v>
      </c>
      <c r="Y73" s="76" t="s">
        <v>98</v>
      </c>
      <c r="Z73" s="48">
        <f t="shared" si="8"/>
        <v>0.6572652656658613</v>
      </c>
      <c r="AA73" s="48">
        <f t="shared" si="8"/>
        <v>0.12492621961991168</v>
      </c>
      <c r="AB73" s="47">
        <f t="shared" si="9"/>
        <v>0.9490487196423674</v>
      </c>
      <c r="AC73" s="49">
        <f t="shared" si="10"/>
        <v>0.3787257437366838</v>
      </c>
      <c r="AD73" s="50">
        <f t="shared" si="11"/>
        <v>0.8414768147573026</v>
      </c>
      <c r="AE73" s="51">
        <f t="shared" si="12"/>
        <v>0.7726931434991915</v>
      </c>
      <c r="AF73" s="51">
        <f t="shared" si="12"/>
        <v>0.9504033491830388</v>
      </c>
    </row>
    <row r="74" spans="1:32" ht="14.25">
      <c r="A74" s="38" t="s">
        <v>23</v>
      </c>
      <c r="B74" s="97" t="s">
        <v>78</v>
      </c>
      <c r="C74" s="76" t="s">
        <v>98</v>
      </c>
      <c r="D74" s="23">
        <v>10118010.8</v>
      </c>
      <c r="E74" s="68">
        <v>1391848.76</v>
      </c>
      <c r="F74" s="44">
        <v>554142.0499999999</v>
      </c>
      <c r="G74" s="45">
        <v>229154.11000000002</v>
      </c>
      <c r="H74" s="45">
        <v>274754.5200000001</v>
      </c>
      <c r="I74" s="46">
        <f t="shared" si="0"/>
        <v>1058050.68</v>
      </c>
      <c r="J74" s="68">
        <v>369840.5</v>
      </c>
      <c r="L74" s="38" t="s">
        <v>23</v>
      </c>
      <c r="M74" s="38" t="s">
        <v>78</v>
      </c>
      <c r="N74" s="76" t="s">
        <v>98</v>
      </c>
      <c r="O74" s="23">
        <v>6082667.0200000005</v>
      </c>
      <c r="P74" s="68">
        <v>1232704.39</v>
      </c>
      <c r="Q74" s="44">
        <v>291170.20999999996</v>
      </c>
      <c r="R74" s="45">
        <v>169053.48</v>
      </c>
      <c r="S74" s="45">
        <v>165403.29</v>
      </c>
      <c r="T74" s="46">
        <f t="shared" si="1"/>
        <v>625626.98</v>
      </c>
      <c r="U74" s="68">
        <v>200647.64</v>
      </c>
      <c r="W74" s="38" t="s">
        <v>23</v>
      </c>
      <c r="X74" s="38" t="s">
        <v>78</v>
      </c>
      <c r="Y74" s="76" t="s">
        <v>98</v>
      </c>
      <c r="Z74" s="48">
        <f t="shared" si="8"/>
        <v>0.66341684769718</v>
      </c>
      <c r="AA74" s="48">
        <f t="shared" si="8"/>
        <v>0.12910181166792145</v>
      </c>
      <c r="AB74" s="47">
        <f t="shared" si="9"/>
        <v>0.9031550308666536</v>
      </c>
      <c r="AC74" s="49">
        <f t="shared" si="10"/>
        <v>0.35551252775157316</v>
      </c>
      <c r="AD74" s="50">
        <f t="shared" si="11"/>
        <v>0.6611188326423256</v>
      </c>
      <c r="AE74" s="51">
        <f t="shared" si="12"/>
        <v>0.6911845457815773</v>
      </c>
      <c r="AF74" s="51">
        <f t="shared" si="12"/>
        <v>0.8432337405015078</v>
      </c>
    </row>
    <row r="75" spans="1:32" ht="14.25">
      <c r="A75" s="38" t="s">
        <v>35</v>
      </c>
      <c r="B75" s="97" t="s">
        <v>62</v>
      </c>
      <c r="C75" s="76" t="s">
        <v>110</v>
      </c>
      <c r="D75" s="23">
        <v>11133781.03</v>
      </c>
      <c r="E75" s="68">
        <v>1531579.64</v>
      </c>
      <c r="F75" s="44">
        <v>2181411.4899999998</v>
      </c>
      <c r="G75" s="45">
        <v>257419.8</v>
      </c>
      <c r="H75" s="45">
        <v>186233.4</v>
      </c>
      <c r="I75" s="46">
        <f aca="true" t="shared" si="13" ref="I75:I86">+F75+G75+H75</f>
        <v>2625064.6899999995</v>
      </c>
      <c r="J75" s="68">
        <v>1083674.79</v>
      </c>
      <c r="L75" s="38" t="s">
        <v>35</v>
      </c>
      <c r="M75" s="38" t="s">
        <v>62</v>
      </c>
      <c r="N75" s="76" t="s">
        <v>110</v>
      </c>
      <c r="O75" s="23">
        <v>6762467.220000001</v>
      </c>
      <c r="P75" s="68">
        <v>1370471.7</v>
      </c>
      <c r="Q75" s="44">
        <v>1139364.0100000002</v>
      </c>
      <c r="R75" s="45">
        <v>162939.26000000004</v>
      </c>
      <c r="S75" s="45">
        <v>190994.27000000002</v>
      </c>
      <c r="T75" s="46">
        <f aca="true" t="shared" si="14" ref="T75:T86">+Q75+R75+S75</f>
        <v>1493297.5400000003</v>
      </c>
      <c r="U75" s="68">
        <v>607906.98</v>
      </c>
      <c r="W75" s="38" t="s">
        <v>35</v>
      </c>
      <c r="X75" s="38" t="s">
        <v>62</v>
      </c>
      <c r="Y75" s="76" t="s">
        <v>110</v>
      </c>
      <c r="Z75" s="48">
        <f t="shared" si="8"/>
        <v>0.6464081329772418</v>
      </c>
      <c r="AA75" s="48">
        <f t="shared" si="8"/>
        <v>0.11755656100012857</v>
      </c>
      <c r="AB75" s="47">
        <f t="shared" si="9"/>
        <v>0.9145869720775184</v>
      </c>
      <c r="AC75" s="49">
        <f t="shared" si="10"/>
        <v>0.5798512893700385</v>
      </c>
      <c r="AD75" s="50">
        <f t="shared" si="11"/>
        <v>-0.02492676874547084</v>
      </c>
      <c r="AE75" s="51">
        <f t="shared" si="12"/>
        <v>0.7578979538130084</v>
      </c>
      <c r="AF75" s="51">
        <f t="shared" si="12"/>
        <v>0.7826325830310421</v>
      </c>
    </row>
    <row r="76" spans="1:32" ht="14.25">
      <c r="A76" s="38" t="s">
        <v>24</v>
      </c>
      <c r="B76" s="97" t="s">
        <v>71</v>
      </c>
      <c r="C76" s="76" t="s">
        <v>111</v>
      </c>
      <c r="D76" s="23">
        <v>19678725.06</v>
      </c>
      <c r="E76" s="68">
        <v>2707034.97</v>
      </c>
      <c r="F76" s="44">
        <v>4194468.46</v>
      </c>
      <c r="G76" s="45">
        <v>1162920.52</v>
      </c>
      <c r="H76" s="45">
        <v>958049.5000000001</v>
      </c>
      <c r="I76" s="46">
        <f t="shared" si="13"/>
        <v>6315438.48</v>
      </c>
      <c r="J76" s="68">
        <v>3627469.74</v>
      </c>
      <c r="L76" s="38" t="s">
        <v>24</v>
      </c>
      <c r="M76" s="38" t="s">
        <v>71</v>
      </c>
      <c r="N76" s="76" t="s">
        <v>111</v>
      </c>
      <c r="O76" s="23">
        <v>11758821.6</v>
      </c>
      <c r="P76" s="68">
        <v>2383025.56</v>
      </c>
      <c r="Q76" s="44">
        <v>2144263.51</v>
      </c>
      <c r="R76" s="45">
        <v>930809</v>
      </c>
      <c r="S76" s="45">
        <v>391710.81999999995</v>
      </c>
      <c r="T76" s="46">
        <f t="shared" si="14"/>
        <v>3466783.3299999996</v>
      </c>
      <c r="U76" s="68">
        <v>1821387.17</v>
      </c>
      <c r="W76" s="38" t="s">
        <v>24</v>
      </c>
      <c r="X76" s="38" t="s">
        <v>71</v>
      </c>
      <c r="Y76" s="76" t="s">
        <v>111</v>
      </c>
      <c r="Z76" s="48">
        <f t="shared" si="8"/>
        <v>0.6735286688931481</v>
      </c>
      <c r="AA76" s="48">
        <f t="shared" si="8"/>
        <v>0.13596556219900569</v>
      </c>
      <c r="AB76" s="47">
        <f t="shared" si="9"/>
        <v>0.9561347942725567</v>
      </c>
      <c r="AC76" s="49">
        <f t="shared" si="10"/>
        <v>0.24936535852145814</v>
      </c>
      <c r="AD76" s="50">
        <f t="shared" si="11"/>
        <v>1.4458081091556272</v>
      </c>
      <c r="AE76" s="51">
        <f t="shared" si="12"/>
        <v>0.8216997945470106</v>
      </c>
      <c r="AF76" s="51">
        <f t="shared" si="12"/>
        <v>0.9915972835144109</v>
      </c>
    </row>
    <row r="77" spans="1:32" ht="14.25">
      <c r="A77" s="38" t="s">
        <v>85</v>
      </c>
      <c r="B77" s="97" t="s">
        <v>9</v>
      </c>
      <c r="C77" s="76" t="s">
        <v>112</v>
      </c>
      <c r="D77" s="23">
        <v>12346387.059999999</v>
      </c>
      <c r="E77" s="68">
        <v>1698387.55</v>
      </c>
      <c r="F77" s="44">
        <v>758897.8299999998</v>
      </c>
      <c r="G77" s="45">
        <v>454418.4400000001</v>
      </c>
      <c r="H77" s="45">
        <v>173239.49999999997</v>
      </c>
      <c r="I77" s="46">
        <f t="shared" si="13"/>
        <v>1386555.77</v>
      </c>
      <c r="J77" s="68">
        <v>604280.62</v>
      </c>
      <c r="L77" s="38" t="s">
        <v>85</v>
      </c>
      <c r="M77" s="38" t="s">
        <v>9</v>
      </c>
      <c r="N77" s="76" t="s">
        <v>112</v>
      </c>
      <c r="O77" s="23">
        <v>7272531.07</v>
      </c>
      <c r="P77" s="68">
        <v>1473840.49</v>
      </c>
      <c r="Q77" s="44">
        <v>402083.24000000005</v>
      </c>
      <c r="R77" s="45">
        <v>303190.16</v>
      </c>
      <c r="S77" s="45">
        <v>114239.51000000001</v>
      </c>
      <c r="T77" s="46">
        <f t="shared" si="14"/>
        <v>819512.91</v>
      </c>
      <c r="U77" s="68">
        <v>323929.35</v>
      </c>
      <c r="W77" s="38" t="s">
        <v>85</v>
      </c>
      <c r="X77" s="38" t="s">
        <v>9</v>
      </c>
      <c r="Y77" s="76" t="s">
        <v>112</v>
      </c>
      <c r="Z77" s="48">
        <f t="shared" si="8"/>
        <v>0.6976740203875125</v>
      </c>
      <c r="AA77" s="48">
        <f t="shared" si="8"/>
        <v>0.15235506252104658</v>
      </c>
      <c r="AB77" s="47">
        <f t="shared" si="9"/>
        <v>0.8874147303429005</v>
      </c>
      <c r="AC77" s="49">
        <f t="shared" si="10"/>
        <v>0.49879019820432213</v>
      </c>
      <c r="AD77" s="50">
        <f t="shared" si="11"/>
        <v>0.5164587103008405</v>
      </c>
      <c r="AE77" s="51">
        <f t="shared" si="12"/>
        <v>0.6919266958222781</v>
      </c>
      <c r="AF77" s="51">
        <f t="shared" si="12"/>
        <v>0.8654704181637138</v>
      </c>
    </row>
    <row r="78" spans="1:32" ht="14.25">
      <c r="A78" s="38" t="s">
        <v>25</v>
      </c>
      <c r="B78" s="97" t="s">
        <v>78</v>
      </c>
      <c r="C78" s="76" t="s">
        <v>97</v>
      </c>
      <c r="D78" s="23">
        <v>19760132.479999997</v>
      </c>
      <c r="E78" s="68">
        <v>2718233.5</v>
      </c>
      <c r="F78" s="44">
        <v>4260320.99</v>
      </c>
      <c r="G78" s="45">
        <v>1106678.5699999998</v>
      </c>
      <c r="H78" s="45">
        <v>1861088.6</v>
      </c>
      <c r="I78" s="46">
        <f t="shared" si="13"/>
        <v>7228088.16</v>
      </c>
      <c r="J78" s="68">
        <v>3410653.91</v>
      </c>
      <c r="L78" s="38" t="s">
        <v>25</v>
      </c>
      <c r="M78" s="38" t="s">
        <v>78</v>
      </c>
      <c r="N78" s="76" t="s">
        <v>97</v>
      </c>
      <c r="O78" s="23">
        <v>12253987.72</v>
      </c>
      <c r="P78" s="68">
        <v>2483375.2</v>
      </c>
      <c r="Q78" s="44">
        <v>2228452.9699999997</v>
      </c>
      <c r="R78" s="45">
        <v>788862.7400000001</v>
      </c>
      <c r="S78" s="45">
        <v>1019930.2899999998</v>
      </c>
      <c r="T78" s="46">
        <f t="shared" si="14"/>
        <v>4037246</v>
      </c>
      <c r="U78" s="68">
        <v>1789733.26</v>
      </c>
      <c r="W78" s="38" t="s">
        <v>25</v>
      </c>
      <c r="X78" s="38" t="s">
        <v>78</v>
      </c>
      <c r="Y78" s="76" t="s">
        <v>97</v>
      </c>
      <c r="Z78" s="48">
        <f t="shared" si="8"/>
        <v>0.6125471096848787</v>
      </c>
      <c r="AA78" s="48">
        <f t="shared" si="8"/>
        <v>0.09457221768180646</v>
      </c>
      <c r="AB78" s="47">
        <f t="shared" si="9"/>
        <v>0.9117841154170738</v>
      </c>
      <c r="AC78" s="49">
        <f t="shared" si="10"/>
        <v>0.4028784906230958</v>
      </c>
      <c r="AD78" s="50">
        <f t="shared" si="11"/>
        <v>0.8247213738499721</v>
      </c>
      <c r="AE78" s="51">
        <f t="shared" si="12"/>
        <v>0.790351184941418</v>
      </c>
      <c r="AF78" s="51">
        <f t="shared" si="12"/>
        <v>0.905677223655105</v>
      </c>
    </row>
    <row r="79" spans="1:32" ht="14.25">
      <c r="A79" s="38" t="s">
        <v>26</v>
      </c>
      <c r="B79" s="97" t="s">
        <v>26</v>
      </c>
      <c r="C79" s="76" t="s">
        <v>97</v>
      </c>
      <c r="D79" s="23">
        <v>47210026.11</v>
      </c>
      <c r="E79" s="68">
        <v>6494282.09</v>
      </c>
      <c r="F79" s="44">
        <v>14124305.819999998</v>
      </c>
      <c r="G79" s="45">
        <v>3581807.1100000003</v>
      </c>
      <c r="H79" s="45">
        <v>2847170.26</v>
      </c>
      <c r="I79" s="46">
        <f t="shared" si="13"/>
        <v>20553283.189999998</v>
      </c>
      <c r="J79" s="68">
        <v>8914857.76</v>
      </c>
      <c r="L79" s="38" t="s">
        <v>26</v>
      </c>
      <c r="M79" s="38" t="s">
        <v>26</v>
      </c>
      <c r="N79" s="76" t="s">
        <v>97</v>
      </c>
      <c r="O79" s="23">
        <v>29387712.39</v>
      </c>
      <c r="P79" s="68">
        <v>5955670.73</v>
      </c>
      <c r="Q79" s="44">
        <v>7489195.96</v>
      </c>
      <c r="R79" s="45">
        <v>2202715.1</v>
      </c>
      <c r="S79" s="45">
        <v>1737035.6000000003</v>
      </c>
      <c r="T79" s="46">
        <f t="shared" si="14"/>
        <v>11428946.66</v>
      </c>
      <c r="U79" s="68">
        <v>4964311.26</v>
      </c>
      <c r="W79" s="38" t="s">
        <v>26</v>
      </c>
      <c r="X79" s="38" t="s">
        <v>26</v>
      </c>
      <c r="Y79" s="76" t="s">
        <v>97</v>
      </c>
      <c r="Z79" s="48">
        <f t="shared" si="8"/>
        <v>0.6064546121686063</v>
      </c>
      <c r="AA79" s="48">
        <f t="shared" si="8"/>
        <v>0.09043672567170269</v>
      </c>
      <c r="AB79" s="47">
        <f t="shared" si="9"/>
        <v>0.8859575708044363</v>
      </c>
      <c r="AC79" s="49">
        <f t="shared" si="10"/>
        <v>0.6260873274078886</v>
      </c>
      <c r="AD79" s="50">
        <f t="shared" si="11"/>
        <v>0.6390972413000626</v>
      </c>
      <c r="AE79" s="51">
        <f t="shared" si="12"/>
        <v>0.7983532342428481</v>
      </c>
      <c r="AF79" s="51">
        <f t="shared" si="12"/>
        <v>0.7957894445160154</v>
      </c>
    </row>
    <row r="80" spans="1:32" ht="14.25">
      <c r="A80" s="38" t="s">
        <v>27</v>
      </c>
      <c r="B80" s="97" t="s">
        <v>33</v>
      </c>
      <c r="C80" s="76" t="s">
        <v>98</v>
      </c>
      <c r="D80" s="23">
        <v>11380838.379999997</v>
      </c>
      <c r="E80" s="68">
        <v>1565565.22</v>
      </c>
      <c r="F80" s="44">
        <v>1087854.04</v>
      </c>
      <c r="G80" s="45">
        <v>152217.32</v>
      </c>
      <c r="H80" s="45">
        <v>89274.8</v>
      </c>
      <c r="I80" s="46">
        <f t="shared" si="13"/>
        <v>1329346.1600000001</v>
      </c>
      <c r="J80" s="68">
        <v>575064.06</v>
      </c>
      <c r="L80" s="38" t="s">
        <v>27</v>
      </c>
      <c r="M80" s="38" t="s">
        <v>33</v>
      </c>
      <c r="N80" s="76" t="s">
        <v>98</v>
      </c>
      <c r="O80" s="23">
        <v>6847701.74</v>
      </c>
      <c r="P80" s="68">
        <v>1387745.2</v>
      </c>
      <c r="Q80" s="44">
        <v>557186.11</v>
      </c>
      <c r="R80" s="45">
        <v>122330.24</v>
      </c>
      <c r="S80" s="45">
        <v>77654.17000000001</v>
      </c>
      <c r="T80" s="46">
        <f t="shared" si="14"/>
        <v>757170.52</v>
      </c>
      <c r="U80" s="68">
        <v>304944.41</v>
      </c>
      <c r="W80" s="38" t="s">
        <v>27</v>
      </c>
      <c r="X80" s="38" t="s">
        <v>33</v>
      </c>
      <c r="Y80" s="76" t="s">
        <v>98</v>
      </c>
      <c r="Z80" s="48">
        <f t="shared" si="8"/>
        <v>0.6619938794238425</v>
      </c>
      <c r="AA80" s="48">
        <f t="shared" si="8"/>
        <v>0.12813592869930313</v>
      </c>
      <c r="AB80" s="47">
        <f t="shared" si="9"/>
        <v>0.9524069614728912</v>
      </c>
      <c r="AC80" s="49">
        <f t="shared" si="10"/>
        <v>0.2443147336259619</v>
      </c>
      <c r="AD80" s="50">
        <f t="shared" si="11"/>
        <v>0.14964592371536511</v>
      </c>
      <c r="AE80" s="51">
        <f t="shared" si="12"/>
        <v>0.7556760662050077</v>
      </c>
      <c r="AF80" s="51">
        <f t="shared" si="12"/>
        <v>0.8857996445975189</v>
      </c>
    </row>
    <row r="81" spans="1:32" ht="14.25">
      <c r="A81" s="38" t="s">
        <v>32</v>
      </c>
      <c r="B81" s="97" t="s">
        <v>67</v>
      </c>
      <c r="C81" s="76" t="s">
        <v>113</v>
      </c>
      <c r="D81" s="23">
        <v>12807695.799999999</v>
      </c>
      <c r="E81" s="68">
        <v>1761845.87</v>
      </c>
      <c r="F81" s="44">
        <v>1882133.7599999995</v>
      </c>
      <c r="G81" s="45">
        <v>305814.5300000001</v>
      </c>
      <c r="H81" s="45">
        <v>364745.08</v>
      </c>
      <c r="I81" s="46">
        <f t="shared" si="13"/>
        <v>2552693.3699999996</v>
      </c>
      <c r="J81" s="68">
        <v>1072924.98</v>
      </c>
      <c r="L81" s="38" t="s">
        <v>32</v>
      </c>
      <c r="M81" s="38" t="s">
        <v>67</v>
      </c>
      <c r="N81" s="76" t="s">
        <v>113</v>
      </c>
      <c r="O81" s="23">
        <v>7753287.91</v>
      </c>
      <c r="P81" s="68">
        <v>1571269.97</v>
      </c>
      <c r="Q81" s="44">
        <v>931998.7999999999</v>
      </c>
      <c r="R81" s="45">
        <v>211200.98999999996</v>
      </c>
      <c r="S81" s="45">
        <v>319014.07000000007</v>
      </c>
      <c r="T81" s="46">
        <f t="shared" si="14"/>
        <v>1462213.8599999999</v>
      </c>
      <c r="U81" s="68">
        <v>522206.18</v>
      </c>
      <c r="W81" s="38" t="s">
        <v>32</v>
      </c>
      <c r="X81" s="38" t="s">
        <v>67</v>
      </c>
      <c r="Y81" s="76" t="s">
        <v>113</v>
      </c>
      <c r="Z81" s="48">
        <f t="shared" si="8"/>
        <v>0.651905094802548</v>
      </c>
      <c r="AA81" s="48">
        <f t="shared" si="8"/>
        <v>0.12128781408582512</v>
      </c>
      <c r="AB81" s="47">
        <f t="shared" si="9"/>
        <v>1.019459424196683</v>
      </c>
      <c r="AC81" s="49">
        <f t="shared" si="10"/>
        <v>0.4479786766151055</v>
      </c>
      <c r="AD81" s="50">
        <f t="shared" si="11"/>
        <v>0.14335107539300673</v>
      </c>
      <c r="AE81" s="51">
        <f t="shared" si="12"/>
        <v>0.7457729268138655</v>
      </c>
      <c r="AF81" s="51">
        <f t="shared" si="12"/>
        <v>1.0546003113176483</v>
      </c>
    </row>
    <row r="82" spans="1:32" ht="14.25">
      <c r="A82" s="38" t="s">
        <v>29</v>
      </c>
      <c r="B82" s="97" t="s">
        <v>33</v>
      </c>
      <c r="C82" s="76" t="s">
        <v>98</v>
      </c>
      <c r="D82" s="23">
        <v>10321124.37</v>
      </c>
      <c r="E82" s="68">
        <v>1419789.37</v>
      </c>
      <c r="F82" s="44">
        <v>674133.36</v>
      </c>
      <c r="G82" s="45">
        <v>103649.37999999999</v>
      </c>
      <c r="H82" s="45">
        <v>75484.34</v>
      </c>
      <c r="I82" s="46">
        <f t="shared" si="13"/>
        <v>853267.08</v>
      </c>
      <c r="J82" s="68">
        <v>329334.96</v>
      </c>
      <c r="L82" s="38" t="s">
        <v>29</v>
      </c>
      <c r="M82" s="38" t="s">
        <v>33</v>
      </c>
      <c r="N82" s="76" t="s">
        <v>98</v>
      </c>
      <c r="O82" s="23">
        <v>6207588.100000001</v>
      </c>
      <c r="P82" s="68">
        <v>1258020.71</v>
      </c>
      <c r="Q82" s="44">
        <v>346219.89999999997</v>
      </c>
      <c r="R82" s="45">
        <v>83131.5</v>
      </c>
      <c r="S82" s="45">
        <v>16197.800000000001</v>
      </c>
      <c r="T82" s="46">
        <f t="shared" si="14"/>
        <v>445549.19999999995</v>
      </c>
      <c r="U82" s="68">
        <v>177624.94</v>
      </c>
      <c r="W82" s="38" t="s">
        <v>29</v>
      </c>
      <c r="X82" s="38" t="s">
        <v>33</v>
      </c>
      <c r="Y82" s="76" t="s">
        <v>98</v>
      </c>
      <c r="Z82" s="48">
        <f t="shared" si="8"/>
        <v>0.6626625677692755</v>
      </c>
      <c r="AA82" s="48">
        <f t="shared" si="8"/>
        <v>0.12858982265880203</v>
      </c>
      <c r="AB82" s="47">
        <f t="shared" si="9"/>
        <v>0.9471248186484948</v>
      </c>
      <c r="AC82" s="49">
        <f t="shared" si="10"/>
        <v>0.2468123394862356</v>
      </c>
      <c r="AD82" s="50">
        <f t="shared" si="11"/>
        <v>3.660160021731346</v>
      </c>
      <c r="AE82" s="51">
        <f t="shared" si="12"/>
        <v>0.9150905893221222</v>
      </c>
      <c r="AF82" s="51">
        <f t="shared" si="12"/>
        <v>0.8541031456506052</v>
      </c>
    </row>
    <row r="83" spans="1:32" ht="14.25">
      <c r="A83" s="38" t="s">
        <v>28</v>
      </c>
      <c r="B83" s="97" t="s">
        <v>62</v>
      </c>
      <c r="C83" s="76" t="s">
        <v>97</v>
      </c>
      <c r="D83" s="23">
        <v>23938439.21</v>
      </c>
      <c r="E83" s="68">
        <v>3293007.65</v>
      </c>
      <c r="F83" s="44">
        <v>5238732.259999999</v>
      </c>
      <c r="G83" s="45">
        <v>1801546.4100000004</v>
      </c>
      <c r="H83" s="45">
        <v>1202232.82</v>
      </c>
      <c r="I83" s="46">
        <f t="shared" si="13"/>
        <v>8242511.489999999</v>
      </c>
      <c r="J83" s="68">
        <v>4793335.04</v>
      </c>
      <c r="L83" s="38" t="s">
        <v>28</v>
      </c>
      <c r="M83" s="38" t="s">
        <v>62</v>
      </c>
      <c r="N83" s="76" t="s">
        <v>97</v>
      </c>
      <c r="O83" s="23">
        <v>14222929.399999999</v>
      </c>
      <c r="P83" s="68">
        <v>2882398.03</v>
      </c>
      <c r="Q83" s="44">
        <v>2747120.0000000005</v>
      </c>
      <c r="R83" s="45">
        <v>1195611.0000000002</v>
      </c>
      <c r="S83" s="45">
        <v>964264.8500000002</v>
      </c>
      <c r="T83" s="46">
        <f t="shared" si="14"/>
        <v>4906995.8500000015</v>
      </c>
      <c r="U83" s="68">
        <v>2484396.78</v>
      </c>
      <c r="W83" s="38" t="s">
        <v>28</v>
      </c>
      <c r="X83" s="38" t="s">
        <v>62</v>
      </c>
      <c r="Y83" s="76" t="s">
        <v>97</v>
      </c>
      <c r="Z83" s="48">
        <f t="shared" si="8"/>
        <v>0.6830878180411979</v>
      </c>
      <c r="AA83" s="48">
        <f t="shared" si="8"/>
        <v>0.14245417035620167</v>
      </c>
      <c r="AB83" s="47">
        <f t="shared" si="9"/>
        <v>0.9069906884300643</v>
      </c>
      <c r="AC83" s="49">
        <f t="shared" si="10"/>
        <v>0.506799795251131</v>
      </c>
      <c r="AD83" s="50">
        <f t="shared" si="11"/>
        <v>0.24678693825664166</v>
      </c>
      <c r="AE83" s="51">
        <f t="shared" si="12"/>
        <v>0.679746986132054</v>
      </c>
      <c r="AF83" s="51">
        <f t="shared" si="12"/>
        <v>0.9293758060658894</v>
      </c>
    </row>
    <row r="84" spans="1:32" ht="14.25">
      <c r="A84" s="38" t="s">
        <v>86</v>
      </c>
      <c r="B84" s="97" t="s">
        <v>78</v>
      </c>
      <c r="C84" s="76" t="s">
        <v>97</v>
      </c>
      <c r="D84" s="23">
        <v>14391292.88</v>
      </c>
      <c r="E84" s="68">
        <v>1979687.86</v>
      </c>
      <c r="F84" s="44">
        <v>2393966.35</v>
      </c>
      <c r="G84" s="45">
        <v>616129.9600000001</v>
      </c>
      <c r="H84" s="45">
        <v>399511.67999999993</v>
      </c>
      <c r="I84" s="46">
        <f t="shared" si="13"/>
        <v>3409607.99</v>
      </c>
      <c r="J84" s="68">
        <v>1573481.77</v>
      </c>
      <c r="L84" s="38" t="s">
        <v>86</v>
      </c>
      <c r="M84" s="38" t="s">
        <v>78</v>
      </c>
      <c r="N84" s="76" t="s">
        <v>97</v>
      </c>
      <c r="O84" s="23">
        <v>8657897.190000001</v>
      </c>
      <c r="P84" s="68">
        <v>1754596.76</v>
      </c>
      <c r="Q84" s="44">
        <v>1212117.1</v>
      </c>
      <c r="R84" s="45">
        <v>291485.9600000001</v>
      </c>
      <c r="S84" s="45">
        <v>236952.34</v>
      </c>
      <c r="T84" s="46">
        <f t="shared" si="14"/>
        <v>1740555.4000000001</v>
      </c>
      <c r="U84" s="68">
        <v>795978.26</v>
      </c>
      <c r="W84" s="38" t="s">
        <v>86</v>
      </c>
      <c r="X84" s="38" t="s">
        <v>78</v>
      </c>
      <c r="Y84" s="76" t="s">
        <v>97</v>
      </c>
      <c r="Z84" s="48">
        <f t="shared" si="8"/>
        <v>0.6622157279278109</v>
      </c>
      <c r="AA84" s="48">
        <f t="shared" si="8"/>
        <v>0.12828651296495042</v>
      </c>
      <c r="AB84" s="47">
        <f t="shared" si="9"/>
        <v>0.9750289390356757</v>
      </c>
      <c r="AC84" s="49">
        <f t="shared" si="10"/>
        <v>1.1137551873853542</v>
      </c>
      <c r="AD84" s="50">
        <f t="shared" si="11"/>
        <v>0.6860423492758077</v>
      </c>
      <c r="AE84" s="51">
        <f t="shared" si="12"/>
        <v>0.9589195437272493</v>
      </c>
      <c r="AF84" s="51">
        <f t="shared" si="12"/>
        <v>0.9767898811708753</v>
      </c>
    </row>
    <row r="85" spans="1:32" ht="14.25">
      <c r="A85" s="38" t="s">
        <v>30</v>
      </c>
      <c r="B85" s="97" t="s">
        <v>178</v>
      </c>
      <c r="C85" s="76" t="s">
        <v>98</v>
      </c>
      <c r="D85" s="23">
        <v>10155474.43</v>
      </c>
      <c r="E85" s="68">
        <v>1397002.31</v>
      </c>
      <c r="F85" s="44">
        <v>517464.07</v>
      </c>
      <c r="G85" s="45">
        <v>194654.27999999997</v>
      </c>
      <c r="H85" s="45">
        <v>108004.64000000001</v>
      </c>
      <c r="I85" s="46">
        <f t="shared" si="13"/>
        <v>820122.99</v>
      </c>
      <c r="J85" s="68">
        <v>307700.55</v>
      </c>
      <c r="L85" s="38" t="s">
        <v>30</v>
      </c>
      <c r="M85" s="38" t="s">
        <v>178</v>
      </c>
      <c r="N85" s="76" t="s">
        <v>98</v>
      </c>
      <c r="O85" s="23">
        <v>6125528.51</v>
      </c>
      <c r="P85" s="68">
        <v>1241390.63</v>
      </c>
      <c r="Q85" s="44">
        <v>253994.04000000004</v>
      </c>
      <c r="R85" s="45">
        <v>95555.46999999996</v>
      </c>
      <c r="S85" s="45">
        <v>53056.08000000001</v>
      </c>
      <c r="T85" s="46">
        <f t="shared" si="14"/>
        <v>402605.59</v>
      </c>
      <c r="U85" s="68">
        <v>146563.72</v>
      </c>
      <c r="W85" s="38" t="s">
        <v>30</v>
      </c>
      <c r="X85" s="38" t="s">
        <v>178</v>
      </c>
      <c r="Y85" s="76" t="s">
        <v>98</v>
      </c>
      <c r="Z85" s="48">
        <f t="shared" si="8"/>
        <v>0.6578935863935764</v>
      </c>
      <c r="AA85" s="48">
        <f t="shared" si="8"/>
        <v>0.1253527102907166</v>
      </c>
      <c r="AB85" s="47">
        <f t="shared" si="9"/>
        <v>1.0373079226583424</v>
      </c>
      <c r="AC85" s="49">
        <f t="shared" si="10"/>
        <v>1.0370814983171561</v>
      </c>
      <c r="AD85" s="50">
        <f t="shared" si="11"/>
        <v>1.035669427518957</v>
      </c>
      <c r="AE85" s="51">
        <f t="shared" si="12"/>
        <v>1.0370382587087277</v>
      </c>
      <c r="AF85" s="51">
        <f t="shared" si="12"/>
        <v>1.0994319057949675</v>
      </c>
    </row>
    <row r="86" spans="1:32" ht="14.25">
      <c r="A86" s="38" t="s">
        <v>31</v>
      </c>
      <c r="B86" s="97" t="s">
        <v>179</v>
      </c>
      <c r="C86" s="76" t="s">
        <v>98</v>
      </c>
      <c r="D86" s="23">
        <v>13264144.370000001</v>
      </c>
      <c r="E86" s="68">
        <v>1824635.62</v>
      </c>
      <c r="F86" s="44">
        <v>3164231.46</v>
      </c>
      <c r="G86" s="45">
        <v>291374.04999999993</v>
      </c>
      <c r="H86" s="45">
        <v>507610.6</v>
      </c>
      <c r="I86" s="46">
        <f t="shared" si="13"/>
        <v>3963216.11</v>
      </c>
      <c r="J86" s="68">
        <v>1546893.68</v>
      </c>
      <c r="L86" s="38" t="s">
        <v>31</v>
      </c>
      <c r="M86" s="38" t="s">
        <v>179</v>
      </c>
      <c r="N86" s="76" t="s">
        <v>98</v>
      </c>
      <c r="O86" s="23">
        <v>8022179.6</v>
      </c>
      <c r="P86" s="68">
        <v>1625763.16</v>
      </c>
      <c r="Q86" s="44">
        <v>1611367.7799999998</v>
      </c>
      <c r="R86" s="45">
        <v>171183.83999999997</v>
      </c>
      <c r="S86" s="45">
        <v>244425.15000000002</v>
      </c>
      <c r="T86" s="46">
        <f t="shared" si="14"/>
        <v>2026976.7699999996</v>
      </c>
      <c r="U86" s="68">
        <v>816389.38</v>
      </c>
      <c r="W86" s="38" t="s">
        <v>31</v>
      </c>
      <c r="X86" s="38" t="s">
        <v>179</v>
      </c>
      <c r="Y86" s="76" t="s">
        <v>98</v>
      </c>
      <c r="Z86" s="48">
        <f t="shared" si="8"/>
        <v>0.6534339832032683</v>
      </c>
      <c r="AA86" s="48">
        <f t="shared" si="8"/>
        <v>0.12232560368756307</v>
      </c>
      <c r="AB86" s="47">
        <f t="shared" si="9"/>
        <v>0.9636928944924046</v>
      </c>
      <c r="AC86" s="49">
        <f t="shared" si="10"/>
        <v>0.7021118932721686</v>
      </c>
      <c r="AD86" s="50">
        <f t="shared" si="11"/>
        <v>1.076752740051504</v>
      </c>
      <c r="AE86" s="51">
        <f t="shared" si="12"/>
        <v>0.9552350913227292</v>
      </c>
      <c r="AF86" s="51">
        <f t="shared" si="12"/>
        <v>0.8947988764870998</v>
      </c>
    </row>
    <row r="87" spans="1:32" ht="14.25">
      <c r="A87" s="38" t="s">
        <v>44</v>
      </c>
      <c r="B87" s="97" t="s">
        <v>78</v>
      </c>
      <c r="C87" s="76" t="s">
        <v>97</v>
      </c>
      <c r="D87" s="23">
        <v>10519782.78</v>
      </c>
      <c r="E87" s="68">
        <v>1447117.12</v>
      </c>
      <c r="F87" s="44">
        <v>599391.91</v>
      </c>
      <c r="G87" s="45">
        <v>683849.3699999999</v>
      </c>
      <c r="H87" s="45">
        <v>296879.59</v>
      </c>
      <c r="I87" s="46">
        <f>+F87+G87+H87</f>
        <v>1580120.8699999999</v>
      </c>
      <c r="J87" s="68">
        <v>336007.25</v>
      </c>
      <c r="L87" s="38" t="s">
        <v>44</v>
      </c>
      <c r="M87" s="38" t="s">
        <v>78</v>
      </c>
      <c r="N87" s="76" t="s">
        <v>97</v>
      </c>
      <c r="O87" s="23">
        <v>6328723.68</v>
      </c>
      <c r="P87" s="68">
        <v>1282569.87</v>
      </c>
      <c r="Q87" s="44">
        <v>297574.1899999999</v>
      </c>
      <c r="R87" s="45">
        <v>460707.5199999999</v>
      </c>
      <c r="S87" s="45">
        <v>112055.50000000004</v>
      </c>
      <c r="T87" s="46">
        <f>+Q87+R87+S87</f>
        <v>870337.2099999997</v>
      </c>
      <c r="U87" s="68">
        <v>164659.61</v>
      </c>
      <c r="W87" s="38" t="s">
        <v>44</v>
      </c>
      <c r="X87" s="38" t="s">
        <v>78</v>
      </c>
      <c r="Y87" s="76" t="s">
        <v>97</v>
      </c>
      <c r="Z87" s="48">
        <f aca="true" t="shared" si="15" ref="Z87:AA89">+D87/O87-1</f>
        <v>0.6622281698353434</v>
      </c>
      <c r="AA87" s="48">
        <f t="shared" si="15"/>
        <v>0.12829495986834627</v>
      </c>
      <c r="AB87" s="47">
        <f aca="true" t="shared" si="16" ref="AB87:AF89">+F87/Q87-1</f>
        <v>1.0142604101518358</v>
      </c>
      <c r="AC87" s="49">
        <f t="shared" si="16"/>
        <v>0.4843460119774039</v>
      </c>
      <c r="AD87" s="50">
        <f t="shared" si="16"/>
        <v>1.6493977537916469</v>
      </c>
      <c r="AE87" s="51">
        <f t="shared" si="16"/>
        <v>0.8155271908919077</v>
      </c>
      <c r="AF87" s="51">
        <f t="shared" si="16"/>
        <v>1.0406173074259075</v>
      </c>
    </row>
    <row r="88" spans="1:32" ht="15" thickBot="1">
      <c r="A88" s="52" t="s">
        <v>33</v>
      </c>
      <c r="B88" s="98" t="s">
        <v>33</v>
      </c>
      <c r="C88" s="78" t="s">
        <v>98</v>
      </c>
      <c r="D88" s="25">
        <v>43969322.23</v>
      </c>
      <c r="E88" s="69">
        <v>6048486</v>
      </c>
      <c r="F88" s="53">
        <v>13083567.329999998</v>
      </c>
      <c r="G88" s="54">
        <v>2355601.54</v>
      </c>
      <c r="H88" s="54">
        <v>2149162.4</v>
      </c>
      <c r="I88" s="55">
        <f>+F88+G88+H88</f>
        <v>17588331.269999996</v>
      </c>
      <c r="J88" s="74">
        <v>7672395.88</v>
      </c>
      <c r="L88" s="52" t="s">
        <v>33</v>
      </c>
      <c r="M88" s="52" t="s">
        <v>33</v>
      </c>
      <c r="N88" s="78" t="s">
        <v>98</v>
      </c>
      <c r="O88" s="25">
        <v>26763759.349999998</v>
      </c>
      <c r="P88" s="69">
        <v>5423904.25</v>
      </c>
      <c r="Q88" s="53">
        <v>6858115.500000001</v>
      </c>
      <c r="R88" s="54">
        <v>1635738.9799999997</v>
      </c>
      <c r="S88" s="54">
        <v>1221080.0899999996</v>
      </c>
      <c r="T88" s="55">
        <f>+Q88+R88+S88</f>
        <v>9714934.57</v>
      </c>
      <c r="U88" s="74">
        <v>4223176.32</v>
      </c>
      <c r="W88" s="52" t="s">
        <v>33</v>
      </c>
      <c r="X88" s="52" t="s">
        <v>33</v>
      </c>
      <c r="Y88" s="78" t="s">
        <v>98</v>
      </c>
      <c r="Z88" s="57">
        <f t="shared" si="15"/>
        <v>0.642867941494923</v>
      </c>
      <c r="AA88" s="57">
        <f t="shared" si="15"/>
        <v>0.11515353538919859</v>
      </c>
      <c r="AB88" s="56">
        <f t="shared" si="16"/>
        <v>0.9077496332629564</v>
      </c>
      <c r="AC88" s="58">
        <f t="shared" si="16"/>
        <v>0.44008400411170756</v>
      </c>
      <c r="AD88" s="59">
        <f t="shared" si="16"/>
        <v>0.7600503174202116</v>
      </c>
      <c r="AE88" s="60">
        <f t="shared" si="16"/>
        <v>0.8104425864393645</v>
      </c>
      <c r="AF88" s="60">
        <f t="shared" si="16"/>
        <v>0.8167358638722428</v>
      </c>
    </row>
    <row r="89" spans="1:32" ht="14.25" thickBot="1">
      <c r="A89" s="2"/>
      <c r="B89" s="2"/>
      <c r="C89" s="2"/>
      <c r="D89" s="26">
        <f aca="true" t="shared" si="17" ref="D89:J89">+SUM(D6:D88)</f>
        <v>2025060207.0499995</v>
      </c>
      <c r="E89" s="26">
        <f t="shared" si="17"/>
        <v>278570323.27000004</v>
      </c>
      <c r="F89" s="19">
        <f t="shared" si="17"/>
        <v>504929262.5899999</v>
      </c>
      <c r="G89" s="19">
        <f t="shared" si="17"/>
        <v>154792994.14000005</v>
      </c>
      <c r="H89" s="19">
        <f t="shared" si="17"/>
        <v>115020514.46</v>
      </c>
      <c r="I89" s="26">
        <f t="shared" si="17"/>
        <v>774742771.1900002</v>
      </c>
      <c r="J89" s="26">
        <f t="shared" si="17"/>
        <v>336984508.18000007</v>
      </c>
      <c r="L89" s="2" t="s">
        <v>49</v>
      </c>
      <c r="M89" s="2"/>
      <c r="N89" s="2"/>
      <c r="O89" s="26">
        <f aca="true" t="shared" si="18" ref="O89:U89">+SUM(O6:O88)</f>
        <v>1221124834.9499998</v>
      </c>
      <c r="P89" s="26">
        <f t="shared" si="18"/>
        <v>247471369.77999988</v>
      </c>
      <c r="Q89" s="19">
        <f t="shared" si="18"/>
        <v>267290868.95</v>
      </c>
      <c r="R89" s="19">
        <f t="shared" si="18"/>
        <v>101741445.84999995</v>
      </c>
      <c r="S89" s="19">
        <f t="shared" si="18"/>
        <v>66855646.15999999</v>
      </c>
      <c r="T89" s="26">
        <f t="shared" si="18"/>
        <v>435887960.9600001</v>
      </c>
      <c r="U89" s="26">
        <f t="shared" si="18"/>
        <v>185218907.9099999</v>
      </c>
      <c r="W89" s="2" t="s">
        <v>49</v>
      </c>
      <c r="X89" s="2"/>
      <c r="Y89" s="2"/>
      <c r="Z89" s="62">
        <f t="shared" si="15"/>
        <v>0.6583564178619934</v>
      </c>
      <c r="AA89" s="62">
        <f t="shared" si="15"/>
        <v>0.1256668741828475</v>
      </c>
      <c r="AB89" s="61">
        <f t="shared" si="16"/>
        <v>0.8890628945669412</v>
      </c>
      <c r="AC89" s="63">
        <f t="shared" si="16"/>
        <v>0.5214349751645497</v>
      </c>
      <c r="AD89" s="64">
        <f t="shared" si="16"/>
        <v>0.7204308247164508</v>
      </c>
      <c r="AE89" s="65">
        <f t="shared" si="16"/>
        <v>0.7773896977647785</v>
      </c>
      <c r="AF89" s="65">
        <f t="shared" si="16"/>
        <v>0.8193850292203693</v>
      </c>
    </row>
    <row r="90" spans="4:21" ht="11.25" customHeight="1" thickBot="1">
      <c r="D90" s="9"/>
      <c r="J90" s="9"/>
      <c r="O90" s="9"/>
      <c r="U90" s="9"/>
    </row>
    <row r="91" spans="4:32" ht="14.25" thickBot="1">
      <c r="D91" s="2"/>
      <c r="E91" s="27">
        <f>SUM(D89:E89)</f>
        <v>2303630530.3199997</v>
      </c>
      <c r="F91" s="2"/>
      <c r="G91" s="3"/>
      <c r="H91" s="3"/>
      <c r="I91" s="3"/>
      <c r="J91" s="27">
        <f>+I89+J89</f>
        <v>1111727279.3700004</v>
      </c>
      <c r="O91" s="2"/>
      <c r="P91" s="27">
        <f>SUM(O89:P89)</f>
        <v>1468596204.7299998</v>
      </c>
      <c r="Q91" s="2"/>
      <c r="R91" s="3"/>
      <c r="S91" s="3"/>
      <c r="T91" s="3"/>
      <c r="U91" s="27">
        <f>+SUM(T89:U89)</f>
        <v>621106868.87</v>
      </c>
      <c r="Z91" s="5"/>
      <c r="AA91" s="6">
        <f>+(E91-P91)/P91</f>
        <v>0.5685935472940435</v>
      </c>
      <c r="AB91" s="5"/>
      <c r="AC91" s="7"/>
      <c r="AD91" s="7"/>
      <c r="AE91" s="7"/>
      <c r="AF91" s="6">
        <f>+(J91-U91)/U91</f>
        <v>0.7899130328289592</v>
      </c>
    </row>
    <row r="92" spans="10:32" ht="12.75" customHeight="1">
      <c r="J92" s="66"/>
      <c r="U92" s="66"/>
      <c r="Z92" s="8"/>
      <c r="AA92" s="8"/>
      <c r="AB92" s="8"/>
      <c r="AC92" s="8"/>
      <c r="AD92" s="8"/>
      <c r="AE92" s="8"/>
      <c r="AF92" s="8"/>
    </row>
    <row r="93" spans="1:24" ht="13.5">
      <c r="A93" s="66"/>
      <c r="B93" s="66"/>
      <c r="C93" s="66"/>
      <c r="D93" s="66"/>
      <c r="E93" s="66"/>
      <c r="F93" s="66"/>
      <c r="G93" s="66"/>
      <c r="H93" s="66"/>
      <c r="I93" s="66"/>
      <c r="M93" s="66"/>
      <c r="X93" s="66"/>
    </row>
    <row r="100" spans="1:24" ht="13.5">
      <c r="A100" s="66"/>
      <c r="B100" s="66"/>
      <c r="C100" s="66"/>
      <c r="D100" s="71"/>
      <c r="E100" s="71"/>
      <c r="M100" s="66"/>
      <c r="X100" s="66"/>
    </row>
    <row r="101" spans="1:24" ht="13.5">
      <c r="A101" s="71"/>
      <c r="B101" s="71"/>
      <c r="M101" s="71"/>
      <c r="X101" s="71"/>
    </row>
  </sheetData>
  <sheetProtection/>
  <mergeCells count="17">
    <mergeCell ref="A1:J1"/>
    <mergeCell ref="W1:AF1"/>
    <mergeCell ref="Z3:AF3"/>
    <mergeCell ref="L1:U1"/>
    <mergeCell ref="W3:W5"/>
    <mergeCell ref="B3:B5"/>
    <mergeCell ref="D3:J3"/>
    <mergeCell ref="O4:P4"/>
    <mergeCell ref="X3:X5"/>
    <mergeCell ref="A3:A5"/>
    <mergeCell ref="AB4:AF4"/>
    <mergeCell ref="L3:L5"/>
    <mergeCell ref="Z4:AA4"/>
    <mergeCell ref="F4:J4"/>
    <mergeCell ref="O3:U3"/>
    <mergeCell ref="Q4:U4"/>
    <mergeCell ref="M3:M5"/>
  </mergeCells>
  <printOptions horizontalCentered="1" verticalCentered="1"/>
  <pageMargins left="0.4330708661417323" right="0.15748031496062992" top="0.3937007874015748" bottom="0.15748031496062992" header="0.15748031496062992" footer="0.1574803149606299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F103"/>
  <sheetViews>
    <sheetView showGridLines="0" zoomScale="78" zoomScaleNormal="78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"/>
    </sheetView>
  </sheetViews>
  <sheetFormatPr defaultColWidth="11.421875" defaultRowHeight="12.75"/>
  <cols>
    <col min="1" max="1" width="27.57421875" style="1" customWidth="1"/>
    <col min="2" max="2" width="17.140625" style="1" customWidth="1"/>
    <col min="3" max="3" width="26.28125" style="1" customWidth="1"/>
    <col min="4" max="5" width="16.7109375" style="1" customWidth="1"/>
    <col min="6" max="8" width="14.7109375" style="1" customWidth="1"/>
    <col min="9" max="10" width="16.7109375" style="1" customWidth="1"/>
    <col min="11" max="11" width="3.00390625" style="99" customWidth="1"/>
    <col min="12" max="12" width="28.8515625" style="1" customWidth="1"/>
    <col min="13" max="13" width="17.00390625" style="1" customWidth="1"/>
    <col min="14" max="14" width="26.421875" style="1" customWidth="1"/>
    <col min="15" max="16" width="16.57421875" style="1" customWidth="1"/>
    <col min="17" max="19" width="14.57421875" style="1" customWidth="1"/>
    <col min="20" max="21" width="16.57421875" style="1" customWidth="1"/>
    <col min="22" max="22" width="3.28125" style="1" customWidth="1"/>
    <col min="23" max="23" width="29.421875" style="1" customWidth="1"/>
    <col min="24" max="24" width="16.8515625" style="1" customWidth="1"/>
    <col min="25" max="25" width="26.28125" style="1" customWidth="1"/>
    <col min="26" max="27" width="16.7109375" style="1" customWidth="1"/>
    <col min="28" max="30" width="12.8515625" style="1" customWidth="1"/>
    <col min="31" max="32" width="16.7109375" style="1" customWidth="1"/>
    <col min="33" max="16384" width="11.421875" style="1" customWidth="1"/>
  </cols>
  <sheetData>
    <row r="1" spans="1:32" ht="13.5">
      <c r="A1" s="124" t="s">
        <v>186</v>
      </c>
      <c r="B1" s="124"/>
      <c r="C1" s="124"/>
      <c r="D1" s="124"/>
      <c r="E1" s="124"/>
      <c r="F1" s="124"/>
      <c r="G1" s="124"/>
      <c r="H1" s="124"/>
      <c r="I1" s="124"/>
      <c r="J1" s="124"/>
      <c r="K1" s="29"/>
      <c r="L1" s="124" t="s">
        <v>186</v>
      </c>
      <c r="M1" s="124"/>
      <c r="N1" s="124"/>
      <c r="O1" s="124"/>
      <c r="P1" s="124"/>
      <c r="Q1" s="124"/>
      <c r="R1" s="124"/>
      <c r="S1" s="124"/>
      <c r="T1" s="124"/>
      <c r="U1" s="124"/>
      <c r="W1" s="124" t="s">
        <v>186</v>
      </c>
      <c r="X1" s="124"/>
      <c r="Y1" s="124"/>
      <c r="Z1" s="124"/>
      <c r="AA1" s="124"/>
      <c r="AB1" s="124"/>
      <c r="AC1" s="124"/>
      <c r="AD1" s="124"/>
      <c r="AE1" s="124"/>
      <c r="AF1" s="124"/>
    </row>
    <row r="2" spans="1:25" ht="14.25" thickBot="1">
      <c r="A2" s="1" t="s">
        <v>90</v>
      </c>
      <c r="C2" s="12" t="s">
        <v>202</v>
      </c>
      <c r="L2" s="1" t="s">
        <v>90</v>
      </c>
      <c r="N2" s="12" t="s">
        <v>203</v>
      </c>
      <c r="W2" s="1" t="s">
        <v>90</v>
      </c>
      <c r="Y2" s="12" t="s">
        <v>204</v>
      </c>
    </row>
    <row r="3" spans="1:32" ht="26.25" customHeight="1" thickBot="1">
      <c r="A3" s="115" t="s">
        <v>50</v>
      </c>
      <c r="B3" s="115" t="s">
        <v>177</v>
      </c>
      <c r="C3" s="13" t="s">
        <v>87</v>
      </c>
      <c r="D3" s="118" t="s">
        <v>56</v>
      </c>
      <c r="E3" s="119"/>
      <c r="F3" s="119"/>
      <c r="G3" s="119"/>
      <c r="H3" s="119"/>
      <c r="I3" s="119"/>
      <c r="J3" s="120"/>
      <c r="L3" s="115" t="s">
        <v>50</v>
      </c>
      <c r="M3" s="115" t="s">
        <v>177</v>
      </c>
      <c r="N3" s="13" t="s">
        <v>87</v>
      </c>
      <c r="O3" s="118" t="s">
        <v>56</v>
      </c>
      <c r="P3" s="119"/>
      <c r="Q3" s="119"/>
      <c r="R3" s="119"/>
      <c r="S3" s="119"/>
      <c r="T3" s="119"/>
      <c r="U3" s="120"/>
      <c r="W3" s="115" t="s">
        <v>50</v>
      </c>
      <c r="X3" s="115" t="s">
        <v>177</v>
      </c>
      <c r="Y3" s="4" t="s">
        <v>87</v>
      </c>
      <c r="Z3" s="118" t="s">
        <v>56</v>
      </c>
      <c r="AA3" s="119"/>
      <c r="AB3" s="119"/>
      <c r="AC3" s="119"/>
      <c r="AD3" s="119"/>
      <c r="AE3" s="119"/>
      <c r="AF3" s="120"/>
    </row>
    <row r="4" spans="1:32" ht="16.5" customHeight="1" thickBot="1">
      <c r="A4" s="116"/>
      <c r="B4" s="116"/>
      <c r="C4" s="14" t="s">
        <v>89</v>
      </c>
      <c r="D4" s="113" t="s">
        <v>57</v>
      </c>
      <c r="E4" s="114"/>
      <c r="F4" s="121" t="s">
        <v>58</v>
      </c>
      <c r="G4" s="122"/>
      <c r="H4" s="122"/>
      <c r="I4" s="122"/>
      <c r="J4" s="123"/>
      <c r="L4" s="116"/>
      <c r="M4" s="116"/>
      <c r="N4" s="14" t="s">
        <v>89</v>
      </c>
      <c r="O4" s="113" t="s">
        <v>57</v>
      </c>
      <c r="P4" s="114"/>
      <c r="Q4" s="121" t="s">
        <v>58</v>
      </c>
      <c r="R4" s="122"/>
      <c r="S4" s="122"/>
      <c r="T4" s="122"/>
      <c r="U4" s="123"/>
      <c r="W4" s="116"/>
      <c r="X4" s="116"/>
      <c r="Y4" s="10" t="s">
        <v>89</v>
      </c>
      <c r="Z4" s="106" t="s">
        <v>57</v>
      </c>
      <c r="AA4" s="107"/>
      <c r="AB4" s="118" t="s">
        <v>58</v>
      </c>
      <c r="AC4" s="119"/>
      <c r="AD4" s="119"/>
      <c r="AE4" s="119"/>
      <c r="AF4" s="120"/>
    </row>
    <row r="5" spans="1:32" s="18" customFormat="1" ht="54" customHeight="1" thickBot="1">
      <c r="A5" s="117"/>
      <c r="B5" s="117"/>
      <c r="C5" s="15">
        <v>43809</v>
      </c>
      <c r="D5" s="21" t="s">
        <v>187</v>
      </c>
      <c r="E5" s="20" t="s">
        <v>51</v>
      </c>
      <c r="F5" s="16" t="s">
        <v>52</v>
      </c>
      <c r="G5" s="17" t="s">
        <v>53</v>
      </c>
      <c r="H5" s="17" t="s">
        <v>54</v>
      </c>
      <c r="I5" s="21" t="s">
        <v>55</v>
      </c>
      <c r="J5" s="28" t="s">
        <v>51</v>
      </c>
      <c r="K5" s="100"/>
      <c r="L5" s="117"/>
      <c r="M5" s="117"/>
      <c r="N5" s="15">
        <v>43809</v>
      </c>
      <c r="O5" s="21" t="s">
        <v>55</v>
      </c>
      <c r="P5" s="20" t="s">
        <v>51</v>
      </c>
      <c r="Q5" s="16" t="s">
        <v>52</v>
      </c>
      <c r="R5" s="17" t="s">
        <v>53</v>
      </c>
      <c r="S5" s="17" t="s">
        <v>54</v>
      </c>
      <c r="T5" s="21" t="s">
        <v>55</v>
      </c>
      <c r="U5" s="28" t="s">
        <v>51</v>
      </c>
      <c r="W5" s="117"/>
      <c r="X5" s="117"/>
      <c r="Y5" s="11">
        <v>43809</v>
      </c>
      <c r="Z5" s="21" t="s">
        <v>55</v>
      </c>
      <c r="AA5" s="28" t="s">
        <v>51</v>
      </c>
      <c r="AB5" s="31" t="s">
        <v>52</v>
      </c>
      <c r="AC5" s="32" t="s">
        <v>53</v>
      </c>
      <c r="AD5" s="33" t="s">
        <v>54</v>
      </c>
      <c r="AE5" s="21" t="s">
        <v>55</v>
      </c>
      <c r="AF5" s="28" t="s">
        <v>51</v>
      </c>
    </row>
    <row r="6" spans="1:32" ht="14.25">
      <c r="A6" s="34" t="s">
        <v>59</v>
      </c>
      <c r="B6" s="96" t="s">
        <v>178</v>
      </c>
      <c r="C6" s="75" t="s">
        <v>97</v>
      </c>
      <c r="D6" s="22">
        <v>89161500.57000001</v>
      </c>
      <c r="E6" s="67">
        <v>7740575.49</v>
      </c>
      <c r="F6" s="35">
        <v>3602714.0800000005</v>
      </c>
      <c r="G6" s="36">
        <v>2718424.9599999995</v>
      </c>
      <c r="H6" s="36">
        <v>4163952.979999999</v>
      </c>
      <c r="I6" s="37">
        <f aca="true" t="shared" si="0" ref="I6:I74">+F6+G6+H6</f>
        <v>10485092.02</v>
      </c>
      <c r="J6" s="67">
        <v>1147028.07</v>
      </c>
      <c r="L6" s="34" t="s">
        <v>59</v>
      </c>
      <c r="M6" s="34" t="s">
        <v>178</v>
      </c>
      <c r="N6" s="75" t="s">
        <v>97</v>
      </c>
      <c r="O6" s="103">
        <v>53535763</v>
      </c>
      <c r="P6" s="67">
        <v>5520061.75</v>
      </c>
      <c r="Q6" s="35">
        <v>1940274.9800000011</v>
      </c>
      <c r="R6" s="36">
        <v>1555567.7200000002</v>
      </c>
      <c r="S6" s="36">
        <v>2725591.0199999996</v>
      </c>
      <c r="T6" s="37">
        <f aca="true" t="shared" si="1" ref="T6:T74">+Q6+R6+S6</f>
        <v>6221433.720000001</v>
      </c>
      <c r="U6" s="37">
        <v>485220.29000000004</v>
      </c>
      <c r="W6" s="34" t="s">
        <v>59</v>
      </c>
      <c r="X6" s="34" t="s">
        <v>178</v>
      </c>
      <c r="Y6" s="75" t="s">
        <v>97</v>
      </c>
      <c r="Z6" s="40">
        <f>+D6/O6-1</f>
        <v>0.6654568007184283</v>
      </c>
      <c r="AA6" s="40">
        <f>+E6/P6-1</f>
        <v>0.4022624819369096</v>
      </c>
      <c r="AB6" s="39">
        <f aca="true" t="shared" si="2" ref="AB6:AF7">+F6/Q6-1</f>
        <v>0.8568059255188656</v>
      </c>
      <c r="AC6" s="41">
        <f t="shared" si="2"/>
        <v>0.7475452370533886</v>
      </c>
      <c r="AD6" s="42">
        <f t="shared" si="2"/>
        <v>0.5277247941622583</v>
      </c>
      <c r="AE6" s="43">
        <f t="shared" si="2"/>
        <v>0.6853176441137105</v>
      </c>
      <c r="AF6" s="43">
        <f t="shared" si="2"/>
        <v>1.363932617079966</v>
      </c>
    </row>
    <row r="7" spans="1:32" ht="14.25">
      <c r="A7" s="38" t="s">
        <v>60</v>
      </c>
      <c r="B7" s="97" t="s">
        <v>17</v>
      </c>
      <c r="C7" s="76" t="s">
        <v>97</v>
      </c>
      <c r="D7" s="23">
        <v>101877238.58</v>
      </c>
      <c r="E7" s="68">
        <v>8844495.11</v>
      </c>
      <c r="F7" s="44">
        <v>11416360.070000006</v>
      </c>
      <c r="G7" s="45">
        <v>869929.93</v>
      </c>
      <c r="H7" s="45">
        <v>3711441.4300000016</v>
      </c>
      <c r="I7" s="46">
        <f t="shared" si="0"/>
        <v>15997731.430000007</v>
      </c>
      <c r="J7" s="68">
        <v>2627277.25</v>
      </c>
      <c r="L7" s="38" t="s">
        <v>60</v>
      </c>
      <c r="M7" s="38" t="s">
        <v>17</v>
      </c>
      <c r="N7" s="76" t="s">
        <v>97</v>
      </c>
      <c r="O7" s="23">
        <v>62035848</v>
      </c>
      <c r="P7" s="68">
        <v>6396503.879999999</v>
      </c>
      <c r="Q7" s="44">
        <v>6332478.0299999975</v>
      </c>
      <c r="R7" s="45">
        <v>548104.5699999998</v>
      </c>
      <c r="S7" s="45">
        <v>2433089.0500000003</v>
      </c>
      <c r="T7" s="46">
        <f t="shared" si="1"/>
        <v>9313671.649999999</v>
      </c>
      <c r="U7" s="46">
        <v>1481715.8199999998</v>
      </c>
      <c r="W7" s="38" t="s">
        <v>60</v>
      </c>
      <c r="X7" s="38" t="s">
        <v>17</v>
      </c>
      <c r="Y7" s="76" t="s">
        <v>97</v>
      </c>
      <c r="Z7" s="48">
        <f>+D7/O7-1</f>
        <v>0.6422317396225485</v>
      </c>
      <c r="AA7" s="48">
        <f>+E7/P7-1</f>
        <v>0.3827076909394449</v>
      </c>
      <c r="AB7" s="47">
        <f t="shared" si="2"/>
        <v>0.8028266368892574</v>
      </c>
      <c r="AC7" s="49">
        <f t="shared" si="2"/>
        <v>0.5871605120898742</v>
      </c>
      <c r="AD7" s="50">
        <f t="shared" si="2"/>
        <v>0.5254030385776474</v>
      </c>
      <c r="AE7" s="51">
        <f t="shared" si="2"/>
        <v>0.7176610934099239</v>
      </c>
      <c r="AF7" s="51">
        <f t="shared" si="2"/>
        <v>0.773131672441751</v>
      </c>
    </row>
    <row r="8" spans="1:32" ht="14.25">
      <c r="A8" s="38" t="s">
        <v>188</v>
      </c>
      <c r="B8" s="97" t="s">
        <v>9</v>
      </c>
      <c r="C8" s="76" t="s">
        <v>98</v>
      </c>
      <c r="D8" s="23">
        <v>85646166.08999997</v>
      </c>
      <c r="E8" s="68">
        <v>7435390.94</v>
      </c>
      <c r="F8" s="44">
        <v>3350386.1500000004</v>
      </c>
      <c r="G8" s="45">
        <v>2146918.340000001</v>
      </c>
      <c r="H8" s="45">
        <v>3417660.5500000003</v>
      </c>
      <c r="I8" s="46">
        <f t="shared" si="0"/>
        <v>8914965.040000001</v>
      </c>
      <c r="J8" s="68">
        <v>964418.94</v>
      </c>
      <c r="L8" s="38" t="s">
        <v>193</v>
      </c>
      <c r="M8" s="38" t="s">
        <v>9</v>
      </c>
      <c r="N8" s="76" t="s">
        <v>98</v>
      </c>
      <c r="O8" s="23">
        <v>51848537</v>
      </c>
      <c r="P8" s="68">
        <v>5346092.3</v>
      </c>
      <c r="Q8" s="44">
        <v>1786686.1499999992</v>
      </c>
      <c r="R8" s="45">
        <v>1094018.71</v>
      </c>
      <c r="S8" s="45">
        <v>2200271.15</v>
      </c>
      <c r="T8" s="46">
        <f t="shared" si="1"/>
        <v>5080976.01</v>
      </c>
      <c r="U8" s="46">
        <v>395677.23</v>
      </c>
      <c r="W8" s="38" t="s">
        <v>188</v>
      </c>
      <c r="X8" s="38" t="s">
        <v>9</v>
      </c>
      <c r="Y8" s="76" t="s">
        <v>98</v>
      </c>
      <c r="Z8" s="48">
        <f aca="true" t="shared" si="3" ref="Z8:AA71">+D8/O8-1</f>
        <v>0.6518530906667621</v>
      </c>
      <c r="AA8" s="48">
        <f t="shared" si="3"/>
        <v>0.39080856123640073</v>
      </c>
      <c r="AB8" s="47">
        <f aca="true" t="shared" si="4" ref="AB8:AB71">+F8/Q8-1</f>
        <v>0.8751956800023339</v>
      </c>
      <c r="AC8" s="49">
        <f aca="true" t="shared" si="5" ref="AC8:AC71">+G8/R8-1</f>
        <v>0.9624146464551788</v>
      </c>
      <c r="AD8" s="50">
        <f aca="true" t="shared" si="6" ref="AD8:AD71">+H8/S8-1</f>
        <v>0.5532906251122733</v>
      </c>
      <c r="AE8" s="51">
        <f aca="true" t="shared" si="7" ref="AE8:AF71">+I8/T8-1</f>
        <v>0.7545772746130328</v>
      </c>
      <c r="AF8" s="51">
        <f t="shared" si="7"/>
        <v>1.4373880195228823</v>
      </c>
    </row>
    <row r="9" spans="1:32" ht="14.25">
      <c r="A9" s="38" t="s">
        <v>189</v>
      </c>
      <c r="B9" s="97" t="s">
        <v>78</v>
      </c>
      <c r="C9" s="76" t="s">
        <v>97</v>
      </c>
      <c r="D9" s="23">
        <v>85841259.82999994</v>
      </c>
      <c r="E9" s="68">
        <v>7452328.0600000005</v>
      </c>
      <c r="F9" s="44">
        <v>3656929.189999998</v>
      </c>
      <c r="G9" s="45">
        <v>3076511.8700000006</v>
      </c>
      <c r="H9" s="45">
        <v>6736812.500000003</v>
      </c>
      <c r="I9" s="46">
        <f t="shared" si="0"/>
        <v>13470253.560000002</v>
      </c>
      <c r="J9" s="68">
        <v>3963019.92</v>
      </c>
      <c r="L9" s="38" t="s">
        <v>194</v>
      </c>
      <c r="M9" s="38" t="s">
        <v>78</v>
      </c>
      <c r="N9" s="76" t="s">
        <v>97</v>
      </c>
      <c r="O9" s="23">
        <v>52006233</v>
      </c>
      <c r="P9" s="68">
        <v>5362352.199999999</v>
      </c>
      <c r="Q9" s="44">
        <v>1198689.5999999992</v>
      </c>
      <c r="R9" s="45">
        <v>1825996.8899999992</v>
      </c>
      <c r="S9" s="45">
        <v>4121900.2099999976</v>
      </c>
      <c r="T9" s="46">
        <f t="shared" si="1"/>
        <v>7146586.6999999955</v>
      </c>
      <c r="U9" s="46">
        <v>271669.6</v>
      </c>
      <c r="W9" s="38" t="s">
        <v>189</v>
      </c>
      <c r="X9" s="38" t="s">
        <v>78</v>
      </c>
      <c r="Y9" s="76" t="s">
        <v>97</v>
      </c>
      <c r="Z9" s="48">
        <f t="shared" si="3"/>
        <v>0.6505956089917133</v>
      </c>
      <c r="AA9" s="48">
        <f t="shared" si="3"/>
        <v>0.3897498303076776</v>
      </c>
      <c r="AB9" s="47">
        <f t="shared" si="4"/>
        <v>2.0507724351658685</v>
      </c>
      <c r="AC9" s="49">
        <f t="shared" si="5"/>
        <v>0.6848396001375456</v>
      </c>
      <c r="AD9" s="50">
        <f t="shared" si="6"/>
        <v>0.6343948559589236</v>
      </c>
      <c r="AE9" s="51">
        <f t="shared" si="7"/>
        <v>0.8848513458879623</v>
      </c>
      <c r="AF9" s="51">
        <f t="shared" si="7"/>
        <v>13.587645875725515</v>
      </c>
    </row>
    <row r="10" spans="1:32" ht="14.25">
      <c r="A10" s="38" t="s">
        <v>0</v>
      </c>
      <c r="B10" s="97" t="s">
        <v>71</v>
      </c>
      <c r="C10" s="76" t="s">
        <v>98</v>
      </c>
      <c r="D10" s="23">
        <v>93763524.99999997</v>
      </c>
      <c r="E10" s="68">
        <v>8140101.249999999</v>
      </c>
      <c r="F10" s="44">
        <v>6536001.470000003</v>
      </c>
      <c r="G10" s="45">
        <v>2985229.499999999</v>
      </c>
      <c r="H10" s="45">
        <v>7309170.180000003</v>
      </c>
      <c r="I10" s="46">
        <f t="shared" si="0"/>
        <v>16830401.150000006</v>
      </c>
      <c r="J10" s="68">
        <v>2849985.9399999995</v>
      </c>
      <c r="L10" s="38" t="s">
        <v>0</v>
      </c>
      <c r="M10" s="38" t="s">
        <v>71</v>
      </c>
      <c r="N10" s="76" t="s">
        <v>98</v>
      </c>
      <c r="O10" s="23">
        <v>57268610</v>
      </c>
      <c r="P10" s="68">
        <v>5904954.9</v>
      </c>
      <c r="Q10" s="44">
        <v>4586518.030000003</v>
      </c>
      <c r="R10" s="45">
        <v>2066140.079999999</v>
      </c>
      <c r="S10" s="45">
        <v>4584746.709999995</v>
      </c>
      <c r="T10" s="46">
        <f t="shared" si="1"/>
        <v>11237404.819999997</v>
      </c>
      <c r="U10" s="46">
        <v>1799345.07</v>
      </c>
      <c r="W10" s="38" t="s">
        <v>0</v>
      </c>
      <c r="X10" s="38" t="s">
        <v>71</v>
      </c>
      <c r="Y10" s="76" t="s">
        <v>98</v>
      </c>
      <c r="Z10" s="48">
        <f t="shared" si="3"/>
        <v>0.6372586134009532</v>
      </c>
      <c r="AA10" s="48">
        <f t="shared" si="3"/>
        <v>0.3785204777770612</v>
      </c>
      <c r="AB10" s="47">
        <f t="shared" si="4"/>
        <v>0.42504650090735585</v>
      </c>
      <c r="AC10" s="49">
        <f t="shared" si="5"/>
        <v>0.44483403080782424</v>
      </c>
      <c r="AD10" s="50">
        <f t="shared" si="6"/>
        <v>0.5942364196603591</v>
      </c>
      <c r="AE10" s="51">
        <f t="shared" si="7"/>
        <v>0.49771245403972286</v>
      </c>
      <c r="AF10" s="51">
        <f t="shared" si="7"/>
        <v>0.5839018249012122</v>
      </c>
    </row>
    <row r="11" spans="1:32" ht="14.25">
      <c r="A11" s="38" t="s">
        <v>1</v>
      </c>
      <c r="B11" s="97" t="s">
        <v>77</v>
      </c>
      <c r="C11" s="76" t="s">
        <v>98</v>
      </c>
      <c r="D11" s="23">
        <v>95240403.68</v>
      </c>
      <c r="E11" s="68">
        <v>8268316.81</v>
      </c>
      <c r="F11" s="44">
        <v>7307672.190000003</v>
      </c>
      <c r="G11" s="45">
        <v>2870399.8100000015</v>
      </c>
      <c r="H11" s="45">
        <v>5200629.340000003</v>
      </c>
      <c r="I11" s="46">
        <f t="shared" si="0"/>
        <v>15378701.340000007</v>
      </c>
      <c r="J11" s="68">
        <v>3115528.32</v>
      </c>
      <c r="L11" s="38" t="s">
        <v>1</v>
      </c>
      <c r="M11" s="38" t="s">
        <v>77</v>
      </c>
      <c r="N11" s="76" t="s">
        <v>98</v>
      </c>
      <c r="O11" s="23">
        <v>57773676</v>
      </c>
      <c r="P11" s="68">
        <v>5957032.039999999</v>
      </c>
      <c r="Q11" s="44">
        <v>4393452.049999999</v>
      </c>
      <c r="R11" s="45">
        <v>1843202.4000000015</v>
      </c>
      <c r="S11" s="45">
        <v>3260009.64</v>
      </c>
      <c r="T11" s="46">
        <f t="shared" si="1"/>
        <v>9496664.09</v>
      </c>
      <c r="U11" s="46">
        <v>1495432.05</v>
      </c>
      <c r="W11" s="38" t="s">
        <v>1</v>
      </c>
      <c r="X11" s="38" t="s">
        <v>77</v>
      </c>
      <c r="Y11" s="76" t="s">
        <v>98</v>
      </c>
      <c r="Z11" s="48">
        <f t="shared" si="3"/>
        <v>0.6485086335859953</v>
      </c>
      <c r="AA11" s="48">
        <f t="shared" si="3"/>
        <v>0.38799267059171316</v>
      </c>
      <c r="AB11" s="47">
        <f t="shared" si="4"/>
        <v>0.6633098772524455</v>
      </c>
      <c r="AC11" s="49">
        <f t="shared" si="5"/>
        <v>0.5572895358643191</v>
      </c>
      <c r="AD11" s="50">
        <f t="shared" si="6"/>
        <v>0.5952803562875362</v>
      </c>
      <c r="AE11" s="51">
        <f t="shared" si="7"/>
        <v>0.6193793098561631</v>
      </c>
      <c r="AF11" s="51">
        <f t="shared" si="7"/>
        <v>1.0833633463987882</v>
      </c>
    </row>
    <row r="12" spans="1:32" ht="14.25">
      <c r="A12" s="38" t="s">
        <v>2</v>
      </c>
      <c r="B12" s="97" t="s">
        <v>178</v>
      </c>
      <c r="C12" s="76" t="s">
        <v>97</v>
      </c>
      <c r="D12" s="23">
        <v>161034410.98000002</v>
      </c>
      <c r="E12" s="68">
        <v>13980238.19</v>
      </c>
      <c r="F12" s="44">
        <v>34450878.36</v>
      </c>
      <c r="G12" s="45">
        <v>6655203.849999995</v>
      </c>
      <c r="H12" s="45">
        <v>30495614.940000013</v>
      </c>
      <c r="I12" s="46">
        <f t="shared" si="0"/>
        <v>71601697.15</v>
      </c>
      <c r="J12" s="68">
        <v>12536398.14</v>
      </c>
      <c r="L12" s="38" t="s">
        <v>2</v>
      </c>
      <c r="M12" s="38" t="s">
        <v>178</v>
      </c>
      <c r="N12" s="76" t="s">
        <v>97</v>
      </c>
      <c r="O12" s="23">
        <v>97893242</v>
      </c>
      <c r="P12" s="68">
        <v>10093752.479999999</v>
      </c>
      <c r="Q12" s="44">
        <v>18857107.819999993</v>
      </c>
      <c r="R12" s="45">
        <v>4323780.220000002</v>
      </c>
      <c r="S12" s="45">
        <v>16298354.260000007</v>
      </c>
      <c r="T12" s="46">
        <f t="shared" si="1"/>
        <v>39479242.300000004</v>
      </c>
      <c r="U12" s="46">
        <v>6068706.199999999</v>
      </c>
      <c r="W12" s="38" t="s">
        <v>2</v>
      </c>
      <c r="X12" s="38" t="s">
        <v>178</v>
      </c>
      <c r="Y12" s="76" t="s">
        <v>97</v>
      </c>
      <c r="Z12" s="48">
        <f t="shared" si="3"/>
        <v>0.6450002849022001</v>
      </c>
      <c r="AA12" s="48">
        <f t="shared" si="3"/>
        <v>0.38503873734775795</v>
      </c>
      <c r="AB12" s="47">
        <f t="shared" si="4"/>
        <v>0.8269439136080632</v>
      </c>
      <c r="AC12" s="49">
        <f t="shared" si="5"/>
        <v>0.539209560008578</v>
      </c>
      <c r="AD12" s="50">
        <f t="shared" si="6"/>
        <v>0.871085537442478</v>
      </c>
      <c r="AE12" s="51">
        <f t="shared" si="7"/>
        <v>0.8136542896619876</v>
      </c>
      <c r="AF12" s="51">
        <f t="shared" si="7"/>
        <v>1.0657447776924847</v>
      </c>
    </row>
    <row r="13" spans="1:32" ht="14.25">
      <c r="A13" s="38" t="s">
        <v>3</v>
      </c>
      <c r="B13" s="97" t="s">
        <v>17</v>
      </c>
      <c r="C13" s="76" t="s">
        <v>97</v>
      </c>
      <c r="D13" s="23">
        <v>153139494.76</v>
      </c>
      <c r="E13" s="68">
        <v>13294839.3</v>
      </c>
      <c r="F13" s="44">
        <v>34191167.730000004</v>
      </c>
      <c r="G13" s="45">
        <v>3562926.059999998</v>
      </c>
      <c r="H13" s="45">
        <v>19933316.790000007</v>
      </c>
      <c r="I13" s="46">
        <f t="shared" si="0"/>
        <v>57687410.580000006</v>
      </c>
      <c r="J13" s="68">
        <v>8457229.290000001</v>
      </c>
      <c r="L13" s="38" t="s">
        <v>3</v>
      </c>
      <c r="M13" s="38" t="s">
        <v>17</v>
      </c>
      <c r="N13" s="76" t="s">
        <v>97</v>
      </c>
      <c r="O13" s="23">
        <v>95058042</v>
      </c>
      <c r="P13" s="68">
        <v>9801415.59</v>
      </c>
      <c r="Q13" s="44">
        <v>19384795.209999997</v>
      </c>
      <c r="R13" s="45">
        <v>2138317.3000000003</v>
      </c>
      <c r="S13" s="45">
        <v>10356324.349999994</v>
      </c>
      <c r="T13" s="46">
        <f t="shared" si="1"/>
        <v>31879436.859999992</v>
      </c>
      <c r="U13" s="46">
        <v>4949414.48</v>
      </c>
      <c r="W13" s="38" t="s">
        <v>3</v>
      </c>
      <c r="X13" s="38" t="s">
        <v>17</v>
      </c>
      <c r="Y13" s="76" t="s">
        <v>97</v>
      </c>
      <c r="Z13" s="48">
        <f t="shared" si="3"/>
        <v>0.6110104052006455</v>
      </c>
      <c r="AA13" s="48">
        <f t="shared" si="3"/>
        <v>0.3564203229545948</v>
      </c>
      <c r="AB13" s="47">
        <f t="shared" si="4"/>
        <v>0.7638137189275991</v>
      </c>
      <c r="AC13" s="49">
        <f t="shared" si="5"/>
        <v>0.666228889416925</v>
      </c>
      <c r="AD13" s="50">
        <f t="shared" si="6"/>
        <v>0.9247482133948439</v>
      </c>
      <c r="AE13" s="51">
        <f t="shared" si="7"/>
        <v>0.8095492349296167</v>
      </c>
      <c r="AF13" s="51">
        <f t="shared" si="7"/>
        <v>0.7087332904073129</v>
      </c>
    </row>
    <row r="14" spans="1:32" ht="14.25">
      <c r="A14" s="38" t="s">
        <v>4</v>
      </c>
      <c r="B14" s="97" t="s">
        <v>178</v>
      </c>
      <c r="C14" s="76" t="s">
        <v>97</v>
      </c>
      <c r="D14" s="23">
        <v>108213227.97000003</v>
      </c>
      <c r="E14" s="68">
        <v>9394555.440000001</v>
      </c>
      <c r="F14" s="44">
        <v>10483381.109999998</v>
      </c>
      <c r="G14" s="45">
        <v>2875476.1400000006</v>
      </c>
      <c r="H14" s="45">
        <v>10357440.399999999</v>
      </c>
      <c r="I14" s="46">
        <f t="shared" si="0"/>
        <v>23716297.65</v>
      </c>
      <c r="J14" s="68">
        <v>4753032.9</v>
      </c>
      <c r="L14" s="38" t="s">
        <v>4</v>
      </c>
      <c r="M14" s="38" t="s">
        <v>178</v>
      </c>
      <c r="N14" s="76" t="s">
        <v>97</v>
      </c>
      <c r="O14" s="23">
        <v>63916057</v>
      </c>
      <c r="P14" s="68">
        <v>6590371.779999999</v>
      </c>
      <c r="Q14" s="44">
        <v>5609704.350000003</v>
      </c>
      <c r="R14" s="45">
        <v>1874809.12</v>
      </c>
      <c r="S14" s="45">
        <v>8377993.810000001</v>
      </c>
      <c r="T14" s="46">
        <f t="shared" si="1"/>
        <v>15862507.280000005</v>
      </c>
      <c r="U14" s="46">
        <v>2156735.94</v>
      </c>
      <c r="W14" s="38" t="s">
        <v>4</v>
      </c>
      <c r="X14" s="38" t="s">
        <v>178</v>
      </c>
      <c r="Y14" s="76" t="s">
        <v>97</v>
      </c>
      <c r="Z14" s="48">
        <f t="shared" si="3"/>
        <v>0.6930523103138235</v>
      </c>
      <c r="AA14" s="48">
        <f t="shared" si="3"/>
        <v>0.4254970362233499</v>
      </c>
      <c r="AB14" s="47">
        <f t="shared" si="4"/>
        <v>0.8687938714631176</v>
      </c>
      <c r="AC14" s="49">
        <f t="shared" si="5"/>
        <v>0.5337434138361778</v>
      </c>
      <c r="AD14" s="50">
        <f t="shared" si="6"/>
        <v>0.23626737317916402</v>
      </c>
      <c r="AE14" s="51">
        <f t="shared" si="7"/>
        <v>0.49511658096461986</v>
      </c>
      <c r="AF14" s="51">
        <f t="shared" si="7"/>
        <v>1.2038084551046153</v>
      </c>
    </row>
    <row r="15" spans="1:32" ht="14.25">
      <c r="A15" s="38" t="s">
        <v>45</v>
      </c>
      <c r="B15" s="97" t="s">
        <v>179</v>
      </c>
      <c r="C15" s="76" t="s">
        <v>98</v>
      </c>
      <c r="D15" s="23">
        <v>98099347.94000001</v>
      </c>
      <c r="E15" s="68">
        <v>8516516.7</v>
      </c>
      <c r="F15" s="44">
        <v>9425031.150000002</v>
      </c>
      <c r="G15" s="45">
        <v>294934.95</v>
      </c>
      <c r="H15" s="45">
        <v>3462442.2600000007</v>
      </c>
      <c r="I15" s="46">
        <f t="shared" si="0"/>
        <v>13182408.360000003</v>
      </c>
      <c r="J15" s="68">
        <v>2046930.3500000003</v>
      </c>
      <c r="L15" s="38" t="s">
        <v>45</v>
      </c>
      <c r="M15" s="38" t="s">
        <v>179</v>
      </c>
      <c r="N15" s="76" t="s">
        <v>98</v>
      </c>
      <c r="O15" s="23">
        <v>58786011</v>
      </c>
      <c r="P15" s="68">
        <v>6061413.72</v>
      </c>
      <c r="Q15" s="44">
        <v>5190953.17</v>
      </c>
      <c r="R15" s="45">
        <v>69358.06999999996</v>
      </c>
      <c r="S15" s="45">
        <v>1915709.5200000014</v>
      </c>
      <c r="T15" s="46">
        <f t="shared" si="1"/>
        <v>7176020.760000002</v>
      </c>
      <c r="U15" s="46">
        <v>1147207.31</v>
      </c>
      <c r="W15" s="38" t="s">
        <v>45</v>
      </c>
      <c r="X15" s="38" t="s">
        <v>179</v>
      </c>
      <c r="Y15" s="76" t="s">
        <v>98</v>
      </c>
      <c r="Z15" s="48">
        <f t="shared" si="3"/>
        <v>0.6687532675078092</v>
      </c>
      <c r="AA15" s="48">
        <f t="shared" si="3"/>
        <v>0.4050380147950039</v>
      </c>
      <c r="AB15" s="47">
        <f t="shared" si="4"/>
        <v>0.8156648386793293</v>
      </c>
      <c r="AC15" s="49">
        <f t="shared" si="5"/>
        <v>3.2523523217990373</v>
      </c>
      <c r="AD15" s="50">
        <f t="shared" si="6"/>
        <v>0.8073941919962888</v>
      </c>
      <c r="AE15" s="51">
        <f t="shared" si="7"/>
        <v>0.8370081136721794</v>
      </c>
      <c r="AF15" s="51">
        <f t="shared" si="7"/>
        <v>0.7842724084455148</v>
      </c>
    </row>
    <row r="16" spans="1:32" ht="14.25">
      <c r="A16" s="38" t="s">
        <v>5</v>
      </c>
      <c r="B16" s="97" t="s">
        <v>78</v>
      </c>
      <c r="C16" s="76" t="s">
        <v>99</v>
      </c>
      <c r="D16" s="23">
        <v>135028593.43</v>
      </c>
      <c r="E16" s="68">
        <v>11722537.360000001</v>
      </c>
      <c r="F16" s="44">
        <v>23079103.360000007</v>
      </c>
      <c r="G16" s="45">
        <v>5728584.020000001</v>
      </c>
      <c r="H16" s="45">
        <v>25384834.999999993</v>
      </c>
      <c r="I16" s="46">
        <f t="shared" si="0"/>
        <v>54192522.38</v>
      </c>
      <c r="J16" s="68">
        <v>8677419.229999999</v>
      </c>
      <c r="L16" s="38" t="s">
        <v>5</v>
      </c>
      <c r="M16" s="38" t="s">
        <v>78</v>
      </c>
      <c r="N16" s="76" t="s">
        <v>99</v>
      </c>
      <c r="O16" s="23">
        <v>81159939</v>
      </c>
      <c r="P16" s="68">
        <v>8368384.95</v>
      </c>
      <c r="Q16" s="44">
        <v>13735877.519999992</v>
      </c>
      <c r="R16" s="45">
        <v>3653715.169999998</v>
      </c>
      <c r="S16" s="45">
        <v>15758544.790000003</v>
      </c>
      <c r="T16" s="46">
        <f t="shared" si="1"/>
        <v>33148137.479999993</v>
      </c>
      <c r="U16" s="46">
        <v>5496236.07</v>
      </c>
      <c r="W16" s="38" t="s">
        <v>5</v>
      </c>
      <c r="X16" s="38" t="s">
        <v>78</v>
      </c>
      <c r="Y16" s="76" t="s">
        <v>99</v>
      </c>
      <c r="Z16" s="48">
        <f t="shared" si="3"/>
        <v>0.663734535704863</v>
      </c>
      <c r="AA16" s="48">
        <f t="shared" si="3"/>
        <v>0.40081239451108197</v>
      </c>
      <c r="AB16" s="47">
        <f t="shared" si="4"/>
        <v>0.6802059661929789</v>
      </c>
      <c r="AC16" s="49">
        <f t="shared" si="5"/>
        <v>0.5678792006110329</v>
      </c>
      <c r="AD16" s="50">
        <f t="shared" si="6"/>
        <v>0.6108616206814099</v>
      </c>
      <c r="AE16" s="51">
        <f t="shared" si="7"/>
        <v>0.6348587432007964</v>
      </c>
      <c r="AF16" s="51">
        <f t="shared" si="7"/>
        <v>0.5787930357219897</v>
      </c>
    </row>
    <row r="17" spans="1:32" ht="14.25">
      <c r="A17" s="38" t="s">
        <v>61</v>
      </c>
      <c r="B17" s="97" t="s">
        <v>67</v>
      </c>
      <c r="C17" s="76" t="s">
        <v>97</v>
      </c>
      <c r="D17" s="23">
        <v>472905480.9400003</v>
      </c>
      <c r="E17" s="68">
        <v>41055394.44</v>
      </c>
      <c r="F17" s="44">
        <v>155770152.32000002</v>
      </c>
      <c r="G17" s="45">
        <v>29042192.41999998</v>
      </c>
      <c r="H17" s="45">
        <v>151816909.08999988</v>
      </c>
      <c r="I17" s="46">
        <f t="shared" si="0"/>
        <v>336629253.8299999</v>
      </c>
      <c r="J17" s="68">
        <v>50034844.72</v>
      </c>
      <c r="L17" s="38" t="s">
        <v>61</v>
      </c>
      <c r="M17" s="38" t="s">
        <v>67</v>
      </c>
      <c r="N17" s="76" t="s">
        <v>97</v>
      </c>
      <c r="O17" s="23">
        <v>291447736</v>
      </c>
      <c r="P17" s="68">
        <v>30051117.46</v>
      </c>
      <c r="Q17" s="44">
        <v>86388608.32000002</v>
      </c>
      <c r="R17" s="45">
        <v>19048774.509999998</v>
      </c>
      <c r="S17" s="45">
        <v>76196589.87000003</v>
      </c>
      <c r="T17" s="46">
        <f t="shared" si="1"/>
        <v>181633972.70000005</v>
      </c>
      <c r="U17" s="46">
        <v>25242968.01</v>
      </c>
      <c r="W17" s="38" t="s">
        <v>61</v>
      </c>
      <c r="X17" s="38" t="s">
        <v>67</v>
      </c>
      <c r="Y17" s="76" t="s">
        <v>97</v>
      </c>
      <c r="Z17" s="48">
        <f t="shared" si="3"/>
        <v>0.622608181591777</v>
      </c>
      <c r="AA17" s="48">
        <f t="shared" si="3"/>
        <v>0.3661852839465092</v>
      </c>
      <c r="AB17" s="47">
        <f t="shared" si="4"/>
        <v>0.8031330212311953</v>
      </c>
      <c r="AC17" s="49">
        <f t="shared" si="5"/>
        <v>0.5246226157359235</v>
      </c>
      <c r="AD17" s="50">
        <f t="shared" si="6"/>
        <v>0.9924370545849444</v>
      </c>
      <c r="AE17" s="51">
        <f t="shared" si="7"/>
        <v>0.8533386063520254</v>
      </c>
      <c r="AF17" s="51">
        <f t="shared" si="7"/>
        <v>0.9821300213262836</v>
      </c>
    </row>
    <row r="18" spans="1:32" ht="14.25">
      <c r="A18" s="38" t="s">
        <v>62</v>
      </c>
      <c r="B18" s="97" t="s">
        <v>62</v>
      </c>
      <c r="C18" s="76" t="s">
        <v>100</v>
      </c>
      <c r="D18" s="23">
        <v>398571106.93000007</v>
      </c>
      <c r="E18" s="68">
        <v>34602039.239999995</v>
      </c>
      <c r="F18" s="44">
        <v>107610531.08999997</v>
      </c>
      <c r="G18" s="45">
        <v>43008482.390000015</v>
      </c>
      <c r="H18" s="45">
        <v>100610879.11</v>
      </c>
      <c r="I18" s="46">
        <f t="shared" si="0"/>
        <v>251229892.58999997</v>
      </c>
      <c r="J18" s="68">
        <v>34525409.16</v>
      </c>
      <c r="L18" s="38" t="s">
        <v>62</v>
      </c>
      <c r="M18" s="38" t="s">
        <v>62</v>
      </c>
      <c r="N18" s="76" t="s">
        <v>100</v>
      </c>
      <c r="O18" s="23">
        <v>243235002</v>
      </c>
      <c r="P18" s="68">
        <v>25079912.25</v>
      </c>
      <c r="Q18" s="44">
        <v>61293646.300000034</v>
      </c>
      <c r="R18" s="45">
        <v>25431939.420000006</v>
      </c>
      <c r="S18" s="45">
        <v>59372512.45000001</v>
      </c>
      <c r="T18" s="46">
        <f t="shared" si="1"/>
        <v>146098098.17000005</v>
      </c>
      <c r="U18" s="46">
        <v>19425059.380000003</v>
      </c>
      <c r="W18" s="38" t="s">
        <v>62</v>
      </c>
      <c r="X18" s="38" t="s">
        <v>62</v>
      </c>
      <c r="Y18" s="76" t="s">
        <v>100</v>
      </c>
      <c r="Z18" s="48">
        <f t="shared" si="3"/>
        <v>0.6386256239963362</v>
      </c>
      <c r="AA18" s="48">
        <f t="shared" si="3"/>
        <v>0.37967146356343395</v>
      </c>
      <c r="AB18" s="47">
        <f t="shared" si="4"/>
        <v>0.755655562785468</v>
      </c>
      <c r="AC18" s="49">
        <f t="shared" si="5"/>
        <v>0.6911208256566383</v>
      </c>
      <c r="AD18" s="50">
        <f t="shared" si="6"/>
        <v>0.6945700115811755</v>
      </c>
      <c r="AE18" s="51">
        <f t="shared" si="7"/>
        <v>0.7195972824893884</v>
      </c>
      <c r="AF18" s="51">
        <f t="shared" si="7"/>
        <v>0.777364407727231</v>
      </c>
    </row>
    <row r="19" spans="1:32" ht="14.25">
      <c r="A19" s="38" t="s">
        <v>48</v>
      </c>
      <c r="B19" s="97" t="s">
        <v>78</v>
      </c>
      <c r="C19" s="76" t="s">
        <v>98</v>
      </c>
      <c r="D19" s="23">
        <v>129225009.54999997</v>
      </c>
      <c r="E19" s="68">
        <v>11218697.93</v>
      </c>
      <c r="F19" s="44">
        <v>11561648.329999994</v>
      </c>
      <c r="G19" s="45">
        <v>7583381.540000002</v>
      </c>
      <c r="H19" s="45">
        <v>9849507.790000003</v>
      </c>
      <c r="I19" s="46">
        <f t="shared" si="0"/>
        <v>28994537.66</v>
      </c>
      <c r="J19" s="68">
        <v>3043046.47</v>
      </c>
      <c r="L19" s="38" t="s">
        <v>48</v>
      </c>
      <c r="M19" s="38" t="s">
        <v>78</v>
      </c>
      <c r="N19" s="76" t="s">
        <v>98</v>
      </c>
      <c r="O19" s="23">
        <v>76120318</v>
      </c>
      <c r="P19" s="68">
        <v>7848750.74</v>
      </c>
      <c r="Q19" s="44">
        <v>6406376.35</v>
      </c>
      <c r="R19" s="45">
        <v>3661145.3700000006</v>
      </c>
      <c r="S19" s="45">
        <v>6204987.790000005</v>
      </c>
      <c r="T19" s="46">
        <f t="shared" si="1"/>
        <v>16272509.510000005</v>
      </c>
      <c r="U19" s="46">
        <v>1801759.6500000001</v>
      </c>
      <c r="W19" s="38" t="s">
        <v>48</v>
      </c>
      <c r="X19" s="38" t="s">
        <v>78</v>
      </c>
      <c r="Y19" s="76" t="s">
        <v>98</v>
      </c>
      <c r="Z19" s="48">
        <f t="shared" si="3"/>
        <v>0.6976414831845548</v>
      </c>
      <c r="AA19" s="48">
        <f t="shared" si="3"/>
        <v>0.42936096477437613</v>
      </c>
      <c r="AB19" s="47">
        <f t="shared" si="4"/>
        <v>0.804709511017097</v>
      </c>
      <c r="AC19" s="49">
        <f t="shared" si="5"/>
        <v>1.0713139669731282</v>
      </c>
      <c r="AD19" s="50">
        <f t="shared" si="6"/>
        <v>0.5873532911496664</v>
      </c>
      <c r="AE19" s="51">
        <f t="shared" si="7"/>
        <v>0.7818110748180469</v>
      </c>
      <c r="AF19" s="51">
        <f t="shared" si="7"/>
        <v>0.68893030210772</v>
      </c>
    </row>
    <row r="20" spans="1:32" ht="14.25">
      <c r="A20" s="38" t="s">
        <v>63</v>
      </c>
      <c r="B20" s="97" t="s">
        <v>6</v>
      </c>
      <c r="C20" s="76" t="s">
        <v>98</v>
      </c>
      <c r="D20" s="23">
        <v>98804967.48999996</v>
      </c>
      <c r="E20" s="68">
        <v>8577775.219999999</v>
      </c>
      <c r="F20" s="44">
        <v>11561296.430000002</v>
      </c>
      <c r="G20" s="45">
        <v>1435156.2200000007</v>
      </c>
      <c r="H20" s="45">
        <v>2958339.86</v>
      </c>
      <c r="I20" s="46">
        <f t="shared" si="0"/>
        <v>15954792.510000002</v>
      </c>
      <c r="J20" s="68">
        <v>2649132.3600000003</v>
      </c>
      <c r="L20" s="38" t="s">
        <v>63</v>
      </c>
      <c r="M20" s="38" t="s">
        <v>6</v>
      </c>
      <c r="N20" s="76" t="s">
        <v>98</v>
      </c>
      <c r="O20" s="23">
        <v>59327467</v>
      </c>
      <c r="P20" s="68">
        <v>6117243.11</v>
      </c>
      <c r="Q20" s="44">
        <v>6328890.560000003</v>
      </c>
      <c r="R20" s="45">
        <v>676793.2199999999</v>
      </c>
      <c r="S20" s="45">
        <v>2052246.6099999999</v>
      </c>
      <c r="T20" s="46">
        <f t="shared" si="1"/>
        <v>9057930.390000002</v>
      </c>
      <c r="U20" s="46">
        <v>1399422.06</v>
      </c>
      <c r="W20" s="38" t="s">
        <v>63</v>
      </c>
      <c r="X20" s="38" t="s">
        <v>6</v>
      </c>
      <c r="Y20" s="76" t="s">
        <v>98</v>
      </c>
      <c r="Z20" s="48">
        <f t="shared" si="3"/>
        <v>0.6654169221483863</v>
      </c>
      <c r="AA20" s="48">
        <f t="shared" si="3"/>
        <v>0.40222892334909965</v>
      </c>
      <c r="AB20" s="47">
        <f t="shared" si="4"/>
        <v>0.826749304699621</v>
      </c>
      <c r="AC20" s="49">
        <f t="shared" si="5"/>
        <v>1.1205239319625586</v>
      </c>
      <c r="AD20" s="50">
        <f t="shared" si="6"/>
        <v>0.44151285015400754</v>
      </c>
      <c r="AE20" s="51">
        <f t="shared" si="7"/>
        <v>0.7614169929605739</v>
      </c>
      <c r="AF20" s="51">
        <f t="shared" si="7"/>
        <v>0.8930188652306941</v>
      </c>
    </row>
    <row r="21" spans="1:32" ht="14.25">
      <c r="A21" s="38" t="s">
        <v>64</v>
      </c>
      <c r="B21" s="97" t="s">
        <v>178</v>
      </c>
      <c r="C21" s="76" t="s">
        <v>98</v>
      </c>
      <c r="D21" s="23">
        <v>90131499.57000001</v>
      </c>
      <c r="E21" s="68">
        <v>7824786.169999999</v>
      </c>
      <c r="F21" s="44">
        <v>7134588.349999997</v>
      </c>
      <c r="G21" s="45">
        <v>984954.5599999995</v>
      </c>
      <c r="H21" s="45">
        <v>3263713.269999999</v>
      </c>
      <c r="I21" s="46">
        <f t="shared" si="0"/>
        <v>11383256.179999996</v>
      </c>
      <c r="J21" s="68">
        <v>1895536.1600000001</v>
      </c>
      <c r="L21" s="38" t="s">
        <v>64</v>
      </c>
      <c r="M21" s="38" t="s">
        <v>178</v>
      </c>
      <c r="N21" s="76" t="s">
        <v>98</v>
      </c>
      <c r="O21" s="23">
        <v>54070602</v>
      </c>
      <c r="P21" s="68">
        <v>5575208.930000001</v>
      </c>
      <c r="Q21" s="44">
        <v>3841070.0800000015</v>
      </c>
      <c r="R21" s="45">
        <v>636487.2100000002</v>
      </c>
      <c r="S21" s="45">
        <v>2472278.26</v>
      </c>
      <c r="T21" s="46">
        <f t="shared" si="1"/>
        <v>6949835.550000002</v>
      </c>
      <c r="U21" s="46">
        <v>918289.62</v>
      </c>
      <c r="W21" s="38" t="s">
        <v>64</v>
      </c>
      <c r="X21" s="38" t="s">
        <v>178</v>
      </c>
      <c r="Y21" s="76" t="s">
        <v>98</v>
      </c>
      <c r="Z21" s="48">
        <f t="shared" si="3"/>
        <v>0.6669224354113905</v>
      </c>
      <c r="AA21" s="48">
        <f t="shared" si="3"/>
        <v>0.40349649102746676</v>
      </c>
      <c r="AB21" s="47">
        <f t="shared" si="4"/>
        <v>0.8574481072732716</v>
      </c>
      <c r="AC21" s="49">
        <f t="shared" si="5"/>
        <v>0.5474852354063786</v>
      </c>
      <c r="AD21" s="50">
        <f t="shared" si="6"/>
        <v>0.32012375904644297</v>
      </c>
      <c r="AE21" s="51">
        <f t="shared" si="7"/>
        <v>0.63791734323843</v>
      </c>
      <c r="AF21" s="51">
        <f t="shared" si="7"/>
        <v>1.064202968993595</v>
      </c>
    </row>
    <row r="22" spans="1:32" ht="14.25">
      <c r="A22" s="38" t="s">
        <v>65</v>
      </c>
      <c r="B22" s="97" t="s">
        <v>178</v>
      </c>
      <c r="C22" s="76" t="s">
        <v>98</v>
      </c>
      <c r="D22" s="23">
        <v>840050080.8899997</v>
      </c>
      <c r="E22" s="68">
        <v>72929134.49000001</v>
      </c>
      <c r="F22" s="44">
        <v>274778261.15999997</v>
      </c>
      <c r="G22" s="45">
        <v>75238582.21000001</v>
      </c>
      <c r="H22" s="45">
        <v>201064809.3200001</v>
      </c>
      <c r="I22" s="46">
        <f t="shared" si="0"/>
        <v>551081652.69</v>
      </c>
      <c r="J22" s="68">
        <v>86597280.83</v>
      </c>
      <c r="L22" s="38" t="s">
        <v>65</v>
      </c>
      <c r="M22" s="38" t="s">
        <v>178</v>
      </c>
      <c r="N22" s="76" t="s">
        <v>98</v>
      </c>
      <c r="O22" s="23">
        <v>500440891</v>
      </c>
      <c r="P22" s="68">
        <v>51600359.68</v>
      </c>
      <c r="Q22" s="44">
        <v>156104447.13000003</v>
      </c>
      <c r="R22" s="45">
        <v>49590245.210000016</v>
      </c>
      <c r="S22" s="45">
        <v>133282865.33000003</v>
      </c>
      <c r="T22" s="46">
        <f t="shared" si="1"/>
        <v>338977557.6700001</v>
      </c>
      <c r="U22" s="46">
        <v>47034260.18000001</v>
      </c>
      <c r="W22" s="38" t="s">
        <v>65</v>
      </c>
      <c r="X22" s="38" t="s">
        <v>178</v>
      </c>
      <c r="Y22" s="76" t="s">
        <v>98</v>
      </c>
      <c r="Z22" s="48">
        <f t="shared" si="3"/>
        <v>0.678619984892481</v>
      </c>
      <c r="AA22" s="48">
        <f t="shared" si="3"/>
        <v>0.41334546778880155</v>
      </c>
      <c r="AB22" s="47">
        <f t="shared" si="4"/>
        <v>0.7602205844345438</v>
      </c>
      <c r="AC22" s="49">
        <f t="shared" si="5"/>
        <v>0.5172052868742003</v>
      </c>
      <c r="AD22" s="50">
        <f t="shared" si="6"/>
        <v>0.5085570738757472</v>
      </c>
      <c r="AE22" s="51">
        <f t="shared" si="7"/>
        <v>0.6257172199773964</v>
      </c>
      <c r="AF22" s="51">
        <f t="shared" si="7"/>
        <v>0.8411532465609621</v>
      </c>
    </row>
    <row r="23" spans="1:32" ht="14.25">
      <c r="A23" s="38" t="s">
        <v>6</v>
      </c>
      <c r="B23" s="97" t="s">
        <v>6</v>
      </c>
      <c r="C23" s="76" t="s">
        <v>98</v>
      </c>
      <c r="D23" s="23">
        <v>1702625287.34</v>
      </c>
      <c r="E23" s="68">
        <v>147813792.8</v>
      </c>
      <c r="F23" s="44">
        <v>756854218.0699999</v>
      </c>
      <c r="G23" s="45">
        <v>150249610.14999986</v>
      </c>
      <c r="H23" s="45">
        <v>296888225.8100001</v>
      </c>
      <c r="I23" s="46">
        <f t="shared" si="0"/>
        <v>1203992054.03</v>
      </c>
      <c r="J23" s="68">
        <v>202362835.65</v>
      </c>
      <c r="L23" s="38" t="s">
        <v>6</v>
      </c>
      <c r="M23" s="38" t="s">
        <v>6</v>
      </c>
      <c r="N23" s="76" t="s">
        <v>98</v>
      </c>
      <c r="O23" s="23">
        <v>1046204178</v>
      </c>
      <c r="P23" s="68">
        <v>107873902.41</v>
      </c>
      <c r="Q23" s="44">
        <v>425829755.12000006</v>
      </c>
      <c r="R23" s="45">
        <v>92487396.74999999</v>
      </c>
      <c r="S23" s="45">
        <v>180501110.57000005</v>
      </c>
      <c r="T23" s="46">
        <f t="shared" si="1"/>
        <v>698818262.44</v>
      </c>
      <c r="U23" s="46">
        <v>115493149.09</v>
      </c>
      <c r="W23" s="38" t="s">
        <v>6</v>
      </c>
      <c r="X23" s="38" t="s">
        <v>6</v>
      </c>
      <c r="Y23" s="76" t="s">
        <v>98</v>
      </c>
      <c r="Z23" s="48">
        <f t="shared" si="3"/>
        <v>0.6274311679722617</v>
      </c>
      <c r="AA23" s="48">
        <f t="shared" si="3"/>
        <v>0.37024608823549476</v>
      </c>
      <c r="AB23" s="47">
        <f t="shared" si="4"/>
        <v>0.7773633922240033</v>
      </c>
      <c r="AC23" s="49">
        <f t="shared" si="5"/>
        <v>0.6245414556983937</v>
      </c>
      <c r="AD23" s="50">
        <f t="shared" si="6"/>
        <v>0.6447999952602177</v>
      </c>
      <c r="AE23" s="51">
        <f t="shared" si="7"/>
        <v>0.7228972377254861</v>
      </c>
      <c r="AF23" s="51">
        <f t="shared" si="7"/>
        <v>0.7521631130891178</v>
      </c>
    </row>
    <row r="24" spans="1:32" ht="14.25">
      <c r="A24" s="38" t="s">
        <v>7</v>
      </c>
      <c r="B24" s="97" t="s">
        <v>10</v>
      </c>
      <c r="C24" s="76" t="s">
        <v>98</v>
      </c>
      <c r="D24" s="23">
        <v>92014974.86000006</v>
      </c>
      <c r="E24" s="68">
        <v>7988300.49</v>
      </c>
      <c r="F24" s="44">
        <v>6180036.559999994</v>
      </c>
      <c r="G24" s="45">
        <v>762898.7199999999</v>
      </c>
      <c r="H24" s="45">
        <v>2566950.2199999983</v>
      </c>
      <c r="I24" s="46">
        <f t="shared" si="0"/>
        <v>9509885.499999993</v>
      </c>
      <c r="J24" s="68">
        <v>1447530.4800000002</v>
      </c>
      <c r="L24" s="38" t="s">
        <v>7</v>
      </c>
      <c r="M24" s="38" t="s">
        <v>10</v>
      </c>
      <c r="N24" s="76" t="s">
        <v>98</v>
      </c>
      <c r="O24" s="23">
        <v>55757827</v>
      </c>
      <c r="P24" s="68">
        <v>5749178.370000001</v>
      </c>
      <c r="Q24" s="44">
        <v>3392057.460000002</v>
      </c>
      <c r="R24" s="45">
        <v>489456.09000000014</v>
      </c>
      <c r="S24" s="45">
        <v>1878182.8200000003</v>
      </c>
      <c r="T24" s="46">
        <f t="shared" si="1"/>
        <v>5759696.370000003</v>
      </c>
      <c r="U24" s="46">
        <v>758968.7000000001</v>
      </c>
      <c r="W24" s="38" t="s">
        <v>7</v>
      </c>
      <c r="X24" s="38" t="s">
        <v>10</v>
      </c>
      <c r="Y24" s="76" t="s">
        <v>98</v>
      </c>
      <c r="Z24" s="48">
        <f t="shared" si="3"/>
        <v>0.6502611348178984</v>
      </c>
      <c r="AA24" s="48">
        <f t="shared" si="3"/>
        <v>0.3894681945656868</v>
      </c>
      <c r="AB24" s="47">
        <f t="shared" si="4"/>
        <v>0.8219138776027664</v>
      </c>
      <c r="AC24" s="49">
        <f t="shared" si="5"/>
        <v>0.5586663146841213</v>
      </c>
      <c r="AD24" s="50">
        <f t="shared" si="6"/>
        <v>0.36672010448908154</v>
      </c>
      <c r="AE24" s="51">
        <f t="shared" si="7"/>
        <v>0.6511088239882319</v>
      </c>
      <c r="AF24" s="51">
        <f t="shared" si="7"/>
        <v>0.907233434000638</v>
      </c>
    </row>
    <row r="25" spans="1:32" ht="14.25">
      <c r="A25" s="38" t="s">
        <v>8</v>
      </c>
      <c r="B25" s="97" t="s">
        <v>78</v>
      </c>
      <c r="C25" s="76" t="s">
        <v>97</v>
      </c>
      <c r="D25" s="23">
        <v>311446239.49000007</v>
      </c>
      <c r="E25" s="68">
        <v>27038274.53</v>
      </c>
      <c r="F25" s="44">
        <v>105157913.95999992</v>
      </c>
      <c r="G25" s="45">
        <v>33872520.580000006</v>
      </c>
      <c r="H25" s="45">
        <v>102017906.35999992</v>
      </c>
      <c r="I25" s="46">
        <f t="shared" si="0"/>
        <v>241048340.89999986</v>
      </c>
      <c r="J25" s="68">
        <v>54519454.980000004</v>
      </c>
      <c r="L25" s="38" t="s">
        <v>8</v>
      </c>
      <c r="M25" s="38" t="s">
        <v>78</v>
      </c>
      <c r="N25" s="76" t="s">
        <v>97</v>
      </c>
      <c r="O25" s="23">
        <v>190262751</v>
      </c>
      <c r="P25" s="68">
        <v>19617954.01</v>
      </c>
      <c r="Q25" s="44">
        <v>57421623.93</v>
      </c>
      <c r="R25" s="45">
        <v>22536729.209999982</v>
      </c>
      <c r="S25" s="45">
        <v>61346690.860000014</v>
      </c>
      <c r="T25" s="46">
        <f t="shared" si="1"/>
        <v>141305044</v>
      </c>
      <c r="U25" s="46">
        <v>24038572.79</v>
      </c>
      <c r="W25" s="38" t="s">
        <v>8</v>
      </c>
      <c r="X25" s="38" t="s">
        <v>78</v>
      </c>
      <c r="Y25" s="76" t="s">
        <v>97</v>
      </c>
      <c r="Z25" s="48">
        <f t="shared" si="3"/>
        <v>0.6369270277711903</v>
      </c>
      <c r="AA25" s="48">
        <f t="shared" si="3"/>
        <v>0.37824130468537076</v>
      </c>
      <c r="AB25" s="47">
        <f t="shared" si="4"/>
        <v>0.83132950207387</v>
      </c>
      <c r="AC25" s="49">
        <f t="shared" si="5"/>
        <v>0.5029918611690163</v>
      </c>
      <c r="AD25" s="50">
        <f t="shared" si="6"/>
        <v>0.6629732578863325</v>
      </c>
      <c r="AE25" s="51">
        <f t="shared" si="7"/>
        <v>0.7058721619307506</v>
      </c>
      <c r="AF25" s="51">
        <f t="shared" si="7"/>
        <v>1.2679988307242596</v>
      </c>
    </row>
    <row r="26" spans="1:32" ht="14.25">
      <c r="A26" s="38" t="s">
        <v>9</v>
      </c>
      <c r="B26" s="97" t="s">
        <v>9</v>
      </c>
      <c r="C26" s="76" t="s">
        <v>98</v>
      </c>
      <c r="D26" s="23">
        <v>250679087.78999996</v>
      </c>
      <c r="E26" s="68">
        <v>21762760.729999997</v>
      </c>
      <c r="F26" s="44">
        <v>65461484.28000001</v>
      </c>
      <c r="G26" s="45">
        <v>14873396.389999999</v>
      </c>
      <c r="H26" s="45">
        <v>46500035.339999974</v>
      </c>
      <c r="I26" s="46">
        <f t="shared" si="0"/>
        <v>126834916.00999998</v>
      </c>
      <c r="J26" s="68">
        <v>18585696.66</v>
      </c>
      <c r="L26" s="38" t="s">
        <v>9</v>
      </c>
      <c r="M26" s="38" t="s">
        <v>9</v>
      </c>
      <c r="N26" s="76" t="s">
        <v>98</v>
      </c>
      <c r="O26" s="23">
        <v>149274209</v>
      </c>
      <c r="P26" s="68">
        <v>15391633.64</v>
      </c>
      <c r="Q26" s="44">
        <v>36060297.71000001</v>
      </c>
      <c r="R26" s="45">
        <v>9825656.580000002</v>
      </c>
      <c r="S26" s="45">
        <v>29803902.499999993</v>
      </c>
      <c r="T26" s="46">
        <f t="shared" si="1"/>
        <v>75689856.78999999</v>
      </c>
      <c r="U26" s="46">
        <v>9618624.14</v>
      </c>
      <c r="W26" s="38" t="s">
        <v>9</v>
      </c>
      <c r="X26" s="38" t="s">
        <v>9</v>
      </c>
      <c r="Y26" s="76" t="s">
        <v>98</v>
      </c>
      <c r="Z26" s="48">
        <f t="shared" si="3"/>
        <v>0.6793194850558542</v>
      </c>
      <c r="AA26" s="48">
        <f t="shared" si="3"/>
        <v>0.4139344295099787</v>
      </c>
      <c r="AB26" s="47">
        <f t="shared" si="4"/>
        <v>0.8153339943681788</v>
      </c>
      <c r="AC26" s="49">
        <f t="shared" si="5"/>
        <v>0.5137305348402474</v>
      </c>
      <c r="AD26" s="50">
        <f t="shared" si="6"/>
        <v>0.5601995523908316</v>
      </c>
      <c r="AE26" s="51">
        <f t="shared" si="7"/>
        <v>0.6757188002337082</v>
      </c>
      <c r="AF26" s="51">
        <f t="shared" si="7"/>
        <v>0.9322614533516849</v>
      </c>
    </row>
    <row r="27" spans="1:32" ht="14.25">
      <c r="A27" s="38" t="s">
        <v>197</v>
      </c>
      <c r="B27" s="97" t="s">
        <v>78</v>
      </c>
      <c r="C27" s="76" t="s">
        <v>98</v>
      </c>
      <c r="D27" s="23">
        <v>84637877.70999998</v>
      </c>
      <c r="E27" s="68">
        <v>7347856.16</v>
      </c>
      <c r="F27" s="44">
        <v>4271587.540000001</v>
      </c>
      <c r="G27" s="45">
        <v>884530.1199999996</v>
      </c>
      <c r="H27" s="45">
        <v>1260663.2400000002</v>
      </c>
      <c r="I27" s="46">
        <f t="shared" si="0"/>
        <v>6416780.9</v>
      </c>
      <c r="J27" s="68">
        <v>2096795.9900000002</v>
      </c>
      <c r="L27" s="38" t="s">
        <v>190</v>
      </c>
      <c r="M27" s="38" t="s">
        <v>78</v>
      </c>
      <c r="N27" s="76" t="s">
        <v>98</v>
      </c>
      <c r="O27" s="23">
        <v>51168134</v>
      </c>
      <c r="P27" s="68">
        <v>5275936.0200000005</v>
      </c>
      <c r="Q27" s="44">
        <v>2049337.7500000012</v>
      </c>
      <c r="R27" s="45">
        <v>549937.5900000002</v>
      </c>
      <c r="S27" s="45">
        <v>670432.3099999999</v>
      </c>
      <c r="T27" s="46">
        <f t="shared" si="1"/>
        <v>3269707.6500000013</v>
      </c>
      <c r="U27" s="46">
        <v>451067.31</v>
      </c>
      <c r="W27" s="38" t="s">
        <v>190</v>
      </c>
      <c r="X27" s="38" t="s">
        <v>78</v>
      </c>
      <c r="Y27" s="76" t="s">
        <v>98</v>
      </c>
      <c r="Z27" s="48">
        <f t="shared" si="3"/>
        <v>0.6541130405498075</v>
      </c>
      <c r="AA27" s="48">
        <f t="shared" si="3"/>
        <v>0.39271138469946787</v>
      </c>
      <c r="AB27" s="47">
        <f t="shared" si="4"/>
        <v>1.0843745936949625</v>
      </c>
      <c r="AC27" s="49">
        <f t="shared" si="5"/>
        <v>0.6084190935193197</v>
      </c>
      <c r="AD27" s="50">
        <f t="shared" si="6"/>
        <v>0.8803736353338942</v>
      </c>
      <c r="AE27" s="51">
        <f t="shared" si="7"/>
        <v>0.9624937721878584</v>
      </c>
      <c r="AF27" s="51">
        <f t="shared" si="7"/>
        <v>3.6485212816685832</v>
      </c>
    </row>
    <row r="28" spans="1:32" ht="14.25">
      <c r="A28" s="38" t="s">
        <v>66</v>
      </c>
      <c r="B28" s="97" t="s">
        <v>71</v>
      </c>
      <c r="C28" s="76" t="s">
        <v>98</v>
      </c>
      <c r="D28" s="23">
        <v>85775620.83000003</v>
      </c>
      <c r="E28" s="68">
        <v>7446629.59</v>
      </c>
      <c r="F28" s="44">
        <v>4410067.740000005</v>
      </c>
      <c r="G28" s="45">
        <v>2036756.8300000003</v>
      </c>
      <c r="H28" s="45">
        <v>1391622.3699999992</v>
      </c>
      <c r="I28" s="46">
        <f t="shared" si="0"/>
        <v>7838446.940000004</v>
      </c>
      <c r="J28" s="68">
        <v>986092.0399999999</v>
      </c>
      <c r="L28" s="38" t="s">
        <v>66</v>
      </c>
      <c r="M28" s="38" t="s">
        <v>71</v>
      </c>
      <c r="N28" s="76" t="s">
        <v>98</v>
      </c>
      <c r="O28" s="23">
        <v>51847435</v>
      </c>
      <c r="P28" s="68">
        <v>5345978.6</v>
      </c>
      <c r="Q28" s="44">
        <v>2417577.3400000017</v>
      </c>
      <c r="R28" s="45">
        <v>629911.2900000002</v>
      </c>
      <c r="S28" s="45">
        <v>658747.0299999998</v>
      </c>
      <c r="T28" s="46">
        <f t="shared" si="1"/>
        <v>3706235.6600000015</v>
      </c>
      <c r="U28" s="46">
        <v>529026.0900000001</v>
      </c>
      <c r="W28" s="38" t="s">
        <v>66</v>
      </c>
      <c r="X28" s="38" t="s">
        <v>71</v>
      </c>
      <c r="Y28" s="76" t="s">
        <v>98</v>
      </c>
      <c r="Z28" s="48">
        <f t="shared" si="3"/>
        <v>0.6543850400699673</v>
      </c>
      <c r="AA28" s="48">
        <f t="shared" si="3"/>
        <v>0.39294040383925233</v>
      </c>
      <c r="AB28" s="47">
        <f t="shared" si="4"/>
        <v>0.8241682146143883</v>
      </c>
      <c r="AC28" s="49">
        <f t="shared" si="5"/>
        <v>2.2334026430928073</v>
      </c>
      <c r="AD28" s="50">
        <f t="shared" si="6"/>
        <v>1.112529251175523</v>
      </c>
      <c r="AE28" s="51">
        <f t="shared" si="7"/>
        <v>1.1149348446990013</v>
      </c>
      <c r="AF28" s="51">
        <f t="shared" si="7"/>
        <v>0.8639761982249301</v>
      </c>
    </row>
    <row r="29" spans="1:32" ht="14.25">
      <c r="A29" s="38" t="s">
        <v>38</v>
      </c>
      <c r="B29" s="97" t="s">
        <v>6</v>
      </c>
      <c r="C29" s="76" t="s">
        <v>101</v>
      </c>
      <c r="D29" s="23">
        <v>100294608.74</v>
      </c>
      <c r="E29" s="68">
        <v>8707098.76</v>
      </c>
      <c r="F29" s="44">
        <v>19497639.33000001</v>
      </c>
      <c r="G29" s="45">
        <v>2146339.3700000015</v>
      </c>
      <c r="H29" s="45">
        <v>2651654.3200000008</v>
      </c>
      <c r="I29" s="46">
        <f t="shared" si="0"/>
        <v>24295633.02000001</v>
      </c>
      <c r="J29" s="68">
        <v>4011471.5</v>
      </c>
      <c r="L29" s="38" t="s">
        <v>38</v>
      </c>
      <c r="M29" s="38" t="s">
        <v>6</v>
      </c>
      <c r="N29" s="76" t="s">
        <v>101</v>
      </c>
      <c r="O29" s="23">
        <v>60952937</v>
      </c>
      <c r="P29" s="68">
        <v>6284845.05</v>
      </c>
      <c r="Q29" s="44">
        <v>10949774.450000003</v>
      </c>
      <c r="R29" s="45">
        <v>1092615.1699999997</v>
      </c>
      <c r="S29" s="45">
        <v>1639091.4600000002</v>
      </c>
      <c r="T29" s="46">
        <f t="shared" si="1"/>
        <v>13681481.080000004</v>
      </c>
      <c r="U29" s="46">
        <v>2540318.15</v>
      </c>
      <c r="W29" s="38" t="s">
        <v>38</v>
      </c>
      <c r="X29" s="38" t="s">
        <v>6</v>
      </c>
      <c r="Y29" s="76" t="s">
        <v>101</v>
      </c>
      <c r="Z29" s="48">
        <f t="shared" si="3"/>
        <v>0.6454434138259817</v>
      </c>
      <c r="AA29" s="48">
        <f t="shared" si="3"/>
        <v>0.38541184241288495</v>
      </c>
      <c r="AB29" s="47">
        <f t="shared" si="4"/>
        <v>0.7806430095005295</v>
      </c>
      <c r="AC29" s="49">
        <f t="shared" si="5"/>
        <v>0.9644056104401353</v>
      </c>
      <c r="AD29" s="50">
        <f t="shared" si="6"/>
        <v>0.6177586087844058</v>
      </c>
      <c r="AE29" s="51">
        <f t="shared" si="7"/>
        <v>0.7758043064150482</v>
      </c>
      <c r="AF29" s="51">
        <f t="shared" si="7"/>
        <v>0.5791216938712973</v>
      </c>
    </row>
    <row r="30" spans="1:32" ht="14.25">
      <c r="A30" s="38" t="s">
        <v>67</v>
      </c>
      <c r="B30" s="97" t="s">
        <v>67</v>
      </c>
      <c r="C30" s="76" t="s">
        <v>98</v>
      </c>
      <c r="D30" s="23">
        <v>327150376.59999996</v>
      </c>
      <c r="E30" s="68">
        <v>28401632.67</v>
      </c>
      <c r="F30" s="44">
        <v>70304759.25000004</v>
      </c>
      <c r="G30" s="45">
        <v>14225112.129999997</v>
      </c>
      <c r="H30" s="45">
        <v>41185973.06999998</v>
      </c>
      <c r="I30" s="46">
        <f t="shared" si="0"/>
        <v>125715844.45000002</v>
      </c>
      <c r="J30" s="68">
        <v>17207217.59</v>
      </c>
      <c r="L30" s="38" t="s">
        <v>67</v>
      </c>
      <c r="M30" s="38" t="s">
        <v>67</v>
      </c>
      <c r="N30" s="76" t="s">
        <v>98</v>
      </c>
      <c r="O30" s="23">
        <v>197400927</v>
      </c>
      <c r="P30" s="68">
        <v>20353969.83</v>
      </c>
      <c r="Q30" s="44">
        <v>39143423.36000002</v>
      </c>
      <c r="R30" s="45">
        <v>7222225.190000007</v>
      </c>
      <c r="S30" s="45">
        <v>24208923.680000007</v>
      </c>
      <c r="T30" s="46">
        <f t="shared" si="1"/>
        <v>70574572.23000003</v>
      </c>
      <c r="U30" s="46">
        <v>10036181.58</v>
      </c>
      <c r="W30" s="38" t="s">
        <v>67</v>
      </c>
      <c r="X30" s="38" t="s">
        <v>67</v>
      </c>
      <c r="Y30" s="76" t="s">
        <v>98</v>
      </c>
      <c r="Z30" s="48">
        <f t="shared" si="3"/>
        <v>0.6572889579186219</v>
      </c>
      <c r="AA30" s="48">
        <f t="shared" si="3"/>
        <v>0.3953854165656885</v>
      </c>
      <c r="AB30" s="47">
        <f t="shared" si="4"/>
        <v>0.7960810071058642</v>
      </c>
      <c r="AC30" s="49">
        <f t="shared" si="5"/>
        <v>0.9696301009412285</v>
      </c>
      <c r="AD30" s="50">
        <f t="shared" si="6"/>
        <v>0.7012723743693494</v>
      </c>
      <c r="AE30" s="51">
        <f t="shared" si="7"/>
        <v>0.7813192553303268</v>
      </c>
      <c r="AF30" s="51">
        <f t="shared" si="7"/>
        <v>0.714518360677169</v>
      </c>
    </row>
    <row r="31" spans="1:32" ht="14.25">
      <c r="A31" s="38" t="s">
        <v>10</v>
      </c>
      <c r="B31" s="97" t="s">
        <v>10</v>
      </c>
      <c r="C31" s="76" t="s">
        <v>98</v>
      </c>
      <c r="D31" s="23">
        <v>241221597.99</v>
      </c>
      <c r="E31" s="68">
        <v>20941706.65</v>
      </c>
      <c r="F31" s="44">
        <v>74814407.60999998</v>
      </c>
      <c r="G31" s="45">
        <v>8487768.529999996</v>
      </c>
      <c r="H31" s="45">
        <v>39653185.45000002</v>
      </c>
      <c r="I31" s="46">
        <f t="shared" si="0"/>
        <v>122955361.59</v>
      </c>
      <c r="J31" s="68">
        <v>18265749.569999997</v>
      </c>
      <c r="L31" s="38" t="s">
        <v>10</v>
      </c>
      <c r="M31" s="38" t="s">
        <v>10</v>
      </c>
      <c r="N31" s="76" t="s">
        <v>98</v>
      </c>
      <c r="O31" s="23">
        <v>146215149</v>
      </c>
      <c r="P31" s="68">
        <v>15076214.530000001</v>
      </c>
      <c r="Q31" s="44">
        <v>41177064.37</v>
      </c>
      <c r="R31" s="45">
        <v>5540122.419999998</v>
      </c>
      <c r="S31" s="45">
        <v>24182172.09000002</v>
      </c>
      <c r="T31" s="46">
        <f t="shared" si="1"/>
        <v>70899358.88000001</v>
      </c>
      <c r="U31" s="46">
        <v>9941548.27</v>
      </c>
      <c r="W31" s="38" t="s">
        <v>10</v>
      </c>
      <c r="X31" s="38" t="s">
        <v>10</v>
      </c>
      <c r="Y31" s="76" t="s">
        <v>98</v>
      </c>
      <c r="Z31" s="48">
        <f t="shared" si="3"/>
        <v>0.6497715841331873</v>
      </c>
      <c r="AA31" s="48">
        <f t="shared" si="3"/>
        <v>0.3890560265196754</v>
      </c>
      <c r="AB31" s="47">
        <f t="shared" si="4"/>
        <v>0.816895127290979</v>
      </c>
      <c r="AC31" s="49">
        <f t="shared" si="5"/>
        <v>0.5320543277814425</v>
      </c>
      <c r="AD31" s="50">
        <f t="shared" si="6"/>
        <v>0.6397693847525665</v>
      </c>
      <c r="AE31" s="51">
        <f t="shared" si="7"/>
        <v>0.7342238848465026</v>
      </c>
      <c r="AF31" s="51">
        <f t="shared" si="7"/>
        <v>0.8373143773912388</v>
      </c>
    </row>
    <row r="32" spans="1:32" ht="14.25">
      <c r="A32" s="38" t="s">
        <v>11</v>
      </c>
      <c r="B32" s="97" t="s">
        <v>82</v>
      </c>
      <c r="C32" s="76" t="s">
        <v>98</v>
      </c>
      <c r="D32" s="23">
        <v>110703864.36999996</v>
      </c>
      <c r="E32" s="68">
        <v>9610780.58</v>
      </c>
      <c r="F32" s="44">
        <v>10476315.629999997</v>
      </c>
      <c r="G32" s="45">
        <v>1478682.529999999</v>
      </c>
      <c r="H32" s="45">
        <v>7207472.359999999</v>
      </c>
      <c r="I32" s="46">
        <f t="shared" si="0"/>
        <v>19162470.519999996</v>
      </c>
      <c r="J32" s="68">
        <v>3020040.5799999996</v>
      </c>
      <c r="L32" s="38" t="s">
        <v>11</v>
      </c>
      <c r="M32" s="38" t="s">
        <v>82</v>
      </c>
      <c r="N32" s="76" t="s">
        <v>98</v>
      </c>
      <c r="O32" s="23">
        <v>66919980</v>
      </c>
      <c r="P32" s="68">
        <v>6900105.6</v>
      </c>
      <c r="Q32" s="44">
        <v>5694074.269999998</v>
      </c>
      <c r="R32" s="45">
        <v>983822.8300000005</v>
      </c>
      <c r="S32" s="45">
        <v>4596971.819999998</v>
      </c>
      <c r="T32" s="46">
        <f t="shared" si="1"/>
        <v>11274868.919999996</v>
      </c>
      <c r="U32" s="46">
        <v>1447193.9</v>
      </c>
      <c r="W32" s="38" t="s">
        <v>11</v>
      </c>
      <c r="X32" s="38" t="s">
        <v>82</v>
      </c>
      <c r="Y32" s="76" t="s">
        <v>98</v>
      </c>
      <c r="Z32" s="48">
        <f t="shared" si="3"/>
        <v>0.6542722273676704</v>
      </c>
      <c r="AA32" s="48">
        <f t="shared" si="3"/>
        <v>0.3928454341336458</v>
      </c>
      <c r="AB32" s="47">
        <f t="shared" si="4"/>
        <v>0.8398628351575754</v>
      </c>
      <c r="AC32" s="49">
        <f t="shared" si="5"/>
        <v>0.5029967641633182</v>
      </c>
      <c r="AD32" s="50">
        <f t="shared" si="6"/>
        <v>0.5678739488118076</v>
      </c>
      <c r="AE32" s="51">
        <f t="shared" si="7"/>
        <v>0.6995736851546477</v>
      </c>
      <c r="AF32" s="51">
        <f t="shared" si="7"/>
        <v>1.0868251172147696</v>
      </c>
    </row>
    <row r="33" spans="1:32" ht="14.25">
      <c r="A33" s="38" t="s">
        <v>12</v>
      </c>
      <c r="B33" s="97" t="s">
        <v>13</v>
      </c>
      <c r="C33" s="76" t="s">
        <v>98</v>
      </c>
      <c r="D33" s="23">
        <v>127525688.16999994</v>
      </c>
      <c r="E33" s="68">
        <v>11071170.96</v>
      </c>
      <c r="F33" s="44">
        <v>16255203.270000003</v>
      </c>
      <c r="G33" s="45">
        <v>4331298.129999999</v>
      </c>
      <c r="H33" s="45">
        <v>16080794.66</v>
      </c>
      <c r="I33" s="46">
        <f t="shared" si="0"/>
        <v>36667296.06</v>
      </c>
      <c r="J33" s="68">
        <v>4213945.19</v>
      </c>
      <c r="L33" s="38" t="s">
        <v>12</v>
      </c>
      <c r="M33" s="38" t="s">
        <v>13</v>
      </c>
      <c r="N33" s="76" t="s">
        <v>98</v>
      </c>
      <c r="O33" s="23">
        <v>77300274</v>
      </c>
      <c r="P33" s="68">
        <v>7970415.640000001</v>
      </c>
      <c r="Q33" s="44">
        <v>8614085.880000005</v>
      </c>
      <c r="R33" s="45">
        <v>2924925.4600000014</v>
      </c>
      <c r="S33" s="45">
        <v>10968519.610000003</v>
      </c>
      <c r="T33" s="46">
        <f t="shared" si="1"/>
        <v>22507530.95000001</v>
      </c>
      <c r="U33" s="46">
        <v>2823926.42</v>
      </c>
      <c r="W33" s="38" t="s">
        <v>12</v>
      </c>
      <c r="X33" s="38" t="s">
        <v>13</v>
      </c>
      <c r="Y33" s="76" t="s">
        <v>98</v>
      </c>
      <c r="Z33" s="48">
        <f t="shared" si="3"/>
        <v>0.649744322639787</v>
      </c>
      <c r="AA33" s="48">
        <f t="shared" si="3"/>
        <v>0.38903307682458577</v>
      </c>
      <c r="AB33" s="47">
        <f t="shared" si="4"/>
        <v>0.8870491305108736</v>
      </c>
      <c r="AC33" s="49">
        <f t="shared" si="5"/>
        <v>0.48082342241979625</v>
      </c>
      <c r="AD33" s="50">
        <f t="shared" si="6"/>
        <v>0.4660861476091207</v>
      </c>
      <c r="AE33" s="51">
        <f t="shared" si="7"/>
        <v>0.6291123242907275</v>
      </c>
      <c r="AF33" s="51">
        <f t="shared" si="7"/>
        <v>0.49222910347642856</v>
      </c>
    </row>
    <row r="34" spans="1:32" ht="14.25">
      <c r="A34" s="38" t="s">
        <v>68</v>
      </c>
      <c r="B34" s="97" t="s">
        <v>9</v>
      </c>
      <c r="C34" s="76" t="s">
        <v>97</v>
      </c>
      <c r="D34" s="23">
        <v>180111664.60999998</v>
      </c>
      <c r="E34" s="68">
        <v>15636434.200000001</v>
      </c>
      <c r="F34" s="44">
        <v>38078360.029999994</v>
      </c>
      <c r="G34" s="45">
        <v>10220315.420000004</v>
      </c>
      <c r="H34" s="45">
        <v>36857512.04</v>
      </c>
      <c r="I34" s="46">
        <f t="shared" si="0"/>
        <v>85156187.49</v>
      </c>
      <c r="J34" s="68">
        <v>17402956.43</v>
      </c>
      <c r="L34" s="38" t="s">
        <v>68</v>
      </c>
      <c r="M34" s="38" t="s">
        <v>9</v>
      </c>
      <c r="N34" s="76" t="s">
        <v>97</v>
      </c>
      <c r="O34" s="23">
        <v>109285871</v>
      </c>
      <c r="P34" s="68">
        <v>11268444.169999998</v>
      </c>
      <c r="Q34" s="44">
        <v>21399375.13</v>
      </c>
      <c r="R34" s="45">
        <v>6487817.090000001</v>
      </c>
      <c r="S34" s="45">
        <v>17586569.89</v>
      </c>
      <c r="T34" s="46">
        <f t="shared" si="1"/>
        <v>45473762.11</v>
      </c>
      <c r="U34" s="46">
        <v>8137282.140000001</v>
      </c>
      <c r="W34" s="38" t="s">
        <v>68</v>
      </c>
      <c r="X34" s="38" t="s">
        <v>9</v>
      </c>
      <c r="Y34" s="76" t="s">
        <v>97</v>
      </c>
      <c r="Z34" s="48">
        <f t="shared" si="3"/>
        <v>0.648078227879979</v>
      </c>
      <c r="AA34" s="48">
        <f t="shared" si="3"/>
        <v>0.3876302676840617</v>
      </c>
      <c r="AB34" s="47">
        <f t="shared" si="4"/>
        <v>0.7794145762984246</v>
      </c>
      <c r="AC34" s="49">
        <f t="shared" si="5"/>
        <v>0.575308810070045</v>
      </c>
      <c r="AD34" s="50">
        <f t="shared" si="6"/>
        <v>1.0957760535758458</v>
      </c>
      <c r="AE34" s="51">
        <f t="shared" si="7"/>
        <v>0.8726444335968753</v>
      </c>
      <c r="AF34" s="51">
        <f t="shared" si="7"/>
        <v>1.1386694145030591</v>
      </c>
    </row>
    <row r="35" spans="1:32" ht="14.25">
      <c r="A35" s="38" t="s">
        <v>40</v>
      </c>
      <c r="B35" s="97" t="s">
        <v>71</v>
      </c>
      <c r="C35" s="76" t="s">
        <v>98</v>
      </c>
      <c r="D35" s="23">
        <v>88645504.91000003</v>
      </c>
      <c r="E35" s="68">
        <v>7695779.23</v>
      </c>
      <c r="F35" s="44">
        <v>4932898.699999997</v>
      </c>
      <c r="G35" s="45">
        <v>1109990.1999999993</v>
      </c>
      <c r="H35" s="45">
        <v>1662058.2499999995</v>
      </c>
      <c r="I35" s="46">
        <f t="shared" si="0"/>
        <v>7704947.149999997</v>
      </c>
      <c r="J35" s="68">
        <v>1333758.93</v>
      </c>
      <c r="L35" s="38" t="s">
        <v>40</v>
      </c>
      <c r="M35" s="38" t="s">
        <v>71</v>
      </c>
      <c r="N35" s="76" t="s">
        <v>98</v>
      </c>
      <c r="O35" s="23">
        <v>53146488</v>
      </c>
      <c r="P35" s="68">
        <v>5479923.6899999995</v>
      </c>
      <c r="Q35" s="44">
        <v>2717673.39</v>
      </c>
      <c r="R35" s="45">
        <v>545932.41</v>
      </c>
      <c r="S35" s="45">
        <v>986059.7800000001</v>
      </c>
      <c r="T35" s="46">
        <f t="shared" si="1"/>
        <v>4249665.58</v>
      </c>
      <c r="U35" s="46">
        <v>674086.38</v>
      </c>
      <c r="W35" s="38" t="s">
        <v>40</v>
      </c>
      <c r="X35" s="38" t="s">
        <v>71</v>
      </c>
      <c r="Y35" s="76" t="s">
        <v>98</v>
      </c>
      <c r="Z35" s="48">
        <f t="shared" si="3"/>
        <v>0.6679466178461317</v>
      </c>
      <c r="AA35" s="48">
        <f t="shared" si="3"/>
        <v>0.40435883150044405</v>
      </c>
      <c r="AB35" s="47">
        <f t="shared" si="4"/>
        <v>0.8151182986709073</v>
      </c>
      <c r="AC35" s="49">
        <f t="shared" si="5"/>
        <v>1.0332007766309372</v>
      </c>
      <c r="AD35" s="50">
        <f t="shared" si="6"/>
        <v>0.6855552611627658</v>
      </c>
      <c r="AE35" s="51">
        <f t="shared" si="7"/>
        <v>0.813071406432879</v>
      </c>
      <c r="AF35" s="51">
        <f t="shared" si="7"/>
        <v>0.9786172359690755</v>
      </c>
    </row>
    <row r="36" spans="1:32" ht="14.25">
      <c r="A36" s="38" t="s">
        <v>69</v>
      </c>
      <c r="B36" s="97" t="s">
        <v>180</v>
      </c>
      <c r="C36" s="77" t="s">
        <v>98</v>
      </c>
      <c r="D36" s="24">
        <v>143667418.69</v>
      </c>
      <c r="E36" s="68">
        <v>12472518.87</v>
      </c>
      <c r="F36" s="44">
        <v>21770386.03000001</v>
      </c>
      <c r="G36" s="45">
        <v>5148032.000000001</v>
      </c>
      <c r="H36" s="45">
        <v>23082004.740000013</v>
      </c>
      <c r="I36" s="46">
        <f t="shared" si="0"/>
        <v>50000422.770000026</v>
      </c>
      <c r="J36" s="68">
        <v>8336369.040000001</v>
      </c>
      <c r="L36" s="38" t="s">
        <v>69</v>
      </c>
      <c r="M36" s="38" t="s">
        <v>180</v>
      </c>
      <c r="N36" s="77" t="s">
        <v>98</v>
      </c>
      <c r="O36" s="24">
        <v>87875756</v>
      </c>
      <c r="P36" s="68">
        <v>9060851.55</v>
      </c>
      <c r="Q36" s="44">
        <v>11529702.180000003</v>
      </c>
      <c r="R36" s="45">
        <v>3495375.3200000008</v>
      </c>
      <c r="S36" s="45">
        <v>13803204.999999998</v>
      </c>
      <c r="T36" s="46">
        <f t="shared" si="1"/>
        <v>28828282.5</v>
      </c>
      <c r="U36" s="46">
        <v>3316166.07</v>
      </c>
      <c r="W36" s="38" t="s">
        <v>69</v>
      </c>
      <c r="X36" s="38" t="s">
        <v>180</v>
      </c>
      <c r="Y36" s="77" t="s">
        <v>98</v>
      </c>
      <c r="Z36" s="48">
        <f t="shared" si="3"/>
        <v>0.6348925486342332</v>
      </c>
      <c r="AA36" s="48">
        <f t="shared" si="3"/>
        <v>0.3765283319314505</v>
      </c>
      <c r="AB36" s="47">
        <f t="shared" si="4"/>
        <v>0.8882002058790388</v>
      </c>
      <c r="AC36" s="49">
        <f t="shared" si="5"/>
        <v>0.4728123673997904</v>
      </c>
      <c r="AD36" s="50">
        <f t="shared" si="6"/>
        <v>0.6722206719381489</v>
      </c>
      <c r="AE36" s="51">
        <f t="shared" si="7"/>
        <v>0.7344225334964032</v>
      </c>
      <c r="AF36" s="51">
        <f t="shared" si="7"/>
        <v>1.5138575282509907</v>
      </c>
    </row>
    <row r="37" spans="1:32" ht="14.25">
      <c r="A37" s="38" t="s">
        <v>70</v>
      </c>
      <c r="B37" s="97" t="s">
        <v>180</v>
      </c>
      <c r="C37" s="76" t="s">
        <v>97</v>
      </c>
      <c r="D37" s="23">
        <v>100061225.57999998</v>
      </c>
      <c r="E37" s="68">
        <v>8686837.54</v>
      </c>
      <c r="F37" s="44">
        <v>7365892.510000003</v>
      </c>
      <c r="G37" s="45">
        <v>1858037.2500000005</v>
      </c>
      <c r="H37" s="45">
        <v>7841644.769999998</v>
      </c>
      <c r="I37" s="46">
        <f t="shared" si="0"/>
        <v>17065574.53</v>
      </c>
      <c r="J37" s="68">
        <v>2007042.9999999998</v>
      </c>
      <c r="L37" s="38" t="s">
        <v>70</v>
      </c>
      <c r="M37" s="38" t="s">
        <v>180</v>
      </c>
      <c r="N37" s="76" t="s">
        <v>97</v>
      </c>
      <c r="O37" s="23">
        <v>59660500</v>
      </c>
      <c r="P37" s="68">
        <v>6151582.2</v>
      </c>
      <c r="Q37" s="44">
        <v>4433549.449999997</v>
      </c>
      <c r="R37" s="45">
        <v>1174899.540000001</v>
      </c>
      <c r="S37" s="45">
        <v>5079656.71</v>
      </c>
      <c r="T37" s="46">
        <f t="shared" si="1"/>
        <v>10688105.7</v>
      </c>
      <c r="U37" s="46">
        <v>1411586.3599999999</v>
      </c>
      <c r="W37" s="38" t="s">
        <v>70</v>
      </c>
      <c r="X37" s="38" t="s">
        <v>180</v>
      </c>
      <c r="Y37" s="76" t="s">
        <v>97</v>
      </c>
      <c r="Z37" s="48">
        <f t="shared" si="3"/>
        <v>0.6771771202051606</v>
      </c>
      <c r="AA37" s="48">
        <f t="shared" si="3"/>
        <v>0.41213061251136307</v>
      </c>
      <c r="AB37" s="47">
        <f t="shared" si="4"/>
        <v>0.6613985234787461</v>
      </c>
      <c r="AC37" s="49">
        <f t="shared" si="5"/>
        <v>0.581443507927494</v>
      </c>
      <c r="AD37" s="50">
        <f t="shared" si="6"/>
        <v>0.5437351808760316</v>
      </c>
      <c r="AE37" s="51">
        <f t="shared" si="7"/>
        <v>0.5966884131769021</v>
      </c>
      <c r="AF37" s="51">
        <f t="shared" si="7"/>
        <v>0.42183507638880835</v>
      </c>
    </row>
    <row r="38" spans="1:32" ht="14.25">
      <c r="A38" s="38" t="s">
        <v>13</v>
      </c>
      <c r="B38" s="97" t="s">
        <v>13</v>
      </c>
      <c r="C38" s="76" t="s">
        <v>97</v>
      </c>
      <c r="D38" s="23">
        <v>461952880.02000016</v>
      </c>
      <c r="E38" s="68">
        <v>40104541.95999999</v>
      </c>
      <c r="F38" s="44">
        <v>181151516.83999985</v>
      </c>
      <c r="G38" s="45">
        <v>37631627.759999976</v>
      </c>
      <c r="H38" s="45">
        <v>124301574.54999997</v>
      </c>
      <c r="I38" s="46">
        <f t="shared" si="0"/>
        <v>343084719.1499998</v>
      </c>
      <c r="J38" s="68">
        <v>57057818.919999994</v>
      </c>
      <c r="L38" s="38" t="s">
        <v>13</v>
      </c>
      <c r="M38" s="38" t="s">
        <v>13</v>
      </c>
      <c r="N38" s="76" t="s">
        <v>97</v>
      </c>
      <c r="O38" s="23">
        <v>275302205</v>
      </c>
      <c r="P38" s="68">
        <v>28386354.98</v>
      </c>
      <c r="Q38" s="44">
        <v>101071998.35999994</v>
      </c>
      <c r="R38" s="45">
        <v>23934187.660000004</v>
      </c>
      <c r="S38" s="45">
        <v>78191788.14000003</v>
      </c>
      <c r="T38" s="46">
        <f t="shared" si="1"/>
        <v>203197974.15999997</v>
      </c>
      <c r="U38" s="46">
        <v>31595572.89</v>
      </c>
      <c r="W38" s="38" t="s">
        <v>13</v>
      </c>
      <c r="X38" s="38" t="s">
        <v>13</v>
      </c>
      <c r="Y38" s="76" t="s">
        <v>97</v>
      </c>
      <c r="Z38" s="48">
        <f t="shared" si="3"/>
        <v>0.6779846714994533</v>
      </c>
      <c r="AA38" s="48">
        <f t="shared" si="3"/>
        <v>0.412810555925768</v>
      </c>
      <c r="AB38" s="47">
        <f t="shared" si="4"/>
        <v>0.79230172331976</v>
      </c>
      <c r="AC38" s="49">
        <f t="shared" si="5"/>
        <v>0.5722960099829004</v>
      </c>
      <c r="AD38" s="50">
        <f t="shared" si="6"/>
        <v>0.5897011375087338</v>
      </c>
      <c r="AE38" s="51">
        <f t="shared" si="7"/>
        <v>0.6884258840093145</v>
      </c>
      <c r="AF38" s="51">
        <f t="shared" si="7"/>
        <v>0.8058801819687464</v>
      </c>
    </row>
    <row r="39" spans="1:32" ht="14.25">
      <c r="A39" s="38" t="s">
        <v>71</v>
      </c>
      <c r="B39" s="97" t="s">
        <v>71</v>
      </c>
      <c r="C39" s="76" t="s">
        <v>98</v>
      </c>
      <c r="D39" s="23">
        <v>955439842.3000009</v>
      </c>
      <c r="E39" s="68">
        <v>82946722.28</v>
      </c>
      <c r="F39" s="44">
        <v>288419334.21000004</v>
      </c>
      <c r="G39" s="45">
        <v>79939227.74000001</v>
      </c>
      <c r="H39" s="45">
        <v>224184493.01000017</v>
      </c>
      <c r="I39" s="46">
        <f t="shared" si="0"/>
        <v>592543054.9600003</v>
      </c>
      <c r="J39" s="68">
        <v>93541924.72</v>
      </c>
      <c r="L39" s="38" t="s">
        <v>71</v>
      </c>
      <c r="M39" s="38" t="s">
        <v>71</v>
      </c>
      <c r="N39" s="76" t="s">
        <v>98</v>
      </c>
      <c r="O39" s="23">
        <v>584580492</v>
      </c>
      <c r="P39" s="68">
        <v>60275976.94</v>
      </c>
      <c r="Q39" s="44">
        <v>163144823.48999986</v>
      </c>
      <c r="R39" s="45">
        <v>49357633.90999998</v>
      </c>
      <c r="S39" s="45">
        <v>130045456.12000005</v>
      </c>
      <c r="T39" s="46">
        <f t="shared" si="1"/>
        <v>342547913.5199999</v>
      </c>
      <c r="U39" s="46">
        <v>50548543.99000001</v>
      </c>
      <c r="W39" s="38" t="s">
        <v>71</v>
      </c>
      <c r="X39" s="38" t="s">
        <v>71</v>
      </c>
      <c r="Y39" s="76" t="s">
        <v>98</v>
      </c>
      <c r="Z39" s="48">
        <f t="shared" si="3"/>
        <v>0.6344025422935271</v>
      </c>
      <c r="AA39" s="48">
        <f t="shared" si="3"/>
        <v>0.3761157676891236</v>
      </c>
      <c r="AB39" s="47">
        <f t="shared" si="4"/>
        <v>0.7678730347682714</v>
      </c>
      <c r="AC39" s="49">
        <f t="shared" si="5"/>
        <v>0.6195919740756479</v>
      </c>
      <c r="AD39" s="50">
        <f t="shared" si="6"/>
        <v>0.7238933192954691</v>
      </c>
      <c r="AE39" s="51">
        <f t="shared" si="7"/>
        <v>0.7298107259538285</v>
      </c>
      <c r="AF39" s="51">
        <f t="shared" si="7"/>
        <v>0.8505364811003329</v>
      </c>
    </row>
    <row r="40" spans="1:32" ht="14.25">
      <c r="A40" s="38" t="s">
        <v>14</v>
      </c>
      <c r="B40" s="97" t="s">
        <v>78</v>
      </c>
      <c r="C40" s="76" t="s">
        <v>97</v>
      </c>
      <c r="D40" s="23">
        <v>126178264.77000001</v>
      </c>
      <c r="E40" s="68">
        <v>10954194.11</v>
      </c>
      <c r="F40" s="44">
        <v>18185304.929999992</v>
      </c>
      <c r="G40" s="45">
        <v>3648677.74</v>
      </c>
      <c r="H40" s="45">
        <v>15330528.379999997</v>
      </c>
      <c r="I40" s="46">
        <f t="shared" si="0"/>
        <v>37164511.04999999</v>
      </c>
      <c r="J40" s="68">
        <v>6037236.510000001</v>
      </c>
      <c r="L40" s="38" t="s">
        <v>14</v>
      </c>
      <c r="M40" s="38" t="s">
        <v>78</v>
      </c>
      <c r="N40" s="76" t="s">
        <v>97</v>
      </c>
      <c r="O40" s="23">
        <v>76812852</v>
      </c>
      <c r="P40" s="68">
        <v>7920157.8100000005</v>
      </c>
      <c r="Q40" s="44">
        <v>9741989.809999997</v>
      </c>
      <c r="R40" s="45">
        <v>2380560.32</v>
      </c>
      <c r="S40" s="45">
        <v>10082676.459999999</v>
      </c>
      <c r="T40" s="46">
        <f t="shared" si="1"/>
        <v>22205226.589999996</v>
      </c>
      <c r="U40" s="46">
        <v>3122963.5</v>
      </c>
      <c r="W40" s="38" t="s">
        <v>14</v>
      </c>
      <c r="X40" s="38" t="s">
        <v>78</v>
      </c>
      <c r="Y40" s="76" t="s">
        <v>97</v>
      </c>
      <c r="Z40" s="48">
        <f t="shared" si="3"/>
        <v>0.6426712650898578</v>
      </c>
      <c r="AA40" s="48">
        <f t="shared" si="3"/>
        <v>0.3830777583963316</v>
      </c>
      <c r="AB40" s="47">
        <f t="shared" si="4"/>
        <v>0.8666930765348437</v>
      </c>
      <c r="AC40" s="49">
        <f t="shared" si="5"/>
        <v>0.532697033276603</v>
      </c>
      <c r="AD40" s="50">
        <f t="shared" si="6"/>
        <v>0.5204820308198206</v>
      </c>
      <c r="AE40" s="51">
        <f t="shared" si="7"/>
        <v>0.6736830358099937</v>
      </c>
      <c r="AF40" s="51">
        <f t="shared" si="7"/>
        <v>0.933175495006586</v>
      </c>
    </row>
    <row r="41" spans="1:32" ht="14.25">
      <c r="A41" s="38" t="s">
        <v>72</v>
      </c>
      <c r="B41" s="97" t="s">
        <v>77</v>
      </c>
      <c r="C41" s="76" t="s">
        <v>98</v>
      </c>
      <c r="D41" s="23">
        <v>97634404.85999998</v>
      </c>
      <c r="E41" s="68">
        <v>8476152.57</v>
      </c>
      <c r="F41" s="44">
        <v>5188350.89</v>
      </c>
      <c r="G41" s="45">
        <v>1979172.279999999</v>
      </c>
      <c r="H41" s="45">
        <v>5013149.63</v>
      </c>
      <c r="I41" s="46">
        <f t="shared" si="0"/>
        <v>12180672.799999999</v>
      </c>
      <c r="J41" s="68">
        <v>2198726.69</v>
      </c>
      <c r="L41" s="38" t="s">
        <v>72</v>
      </c>
      <c r="M41" s="38" t="s">
        <v>77</v>
      </c>
      <c r="N41" s="76" t="s">
        <v>98</v>
      </c>
      <c r="O41" s="23">
        <v>59049570</v>
      </c>
      <c r="P41" s="68">
        <v>6088589.33</v>
      </c>
      <c r="Q41" s="44">
        <v>2556487.489999999</v>
      </c>
      <c r="R41" s="45">
        <v>1432101.9199999995</v>
      </c>
      <c r="S41" s="45">
        <v>3438391.490000001</v>
      </c>
      <c r="T41" s="46">
        <f t="shared" si="1"/>
        <v>7426980.899999999</v>
      </c>
      <c r="U41" s="46">
        <v>686039.1900000001</v>
      </c>
      <c r="W41" s="38" t="s">
        <v>72</v>
      </c>
      <c r="X41" s="38" t="s">
        <v>77</v>
      </c>
      <c r="Y41" s="76" t="s">
        <v>98</v>
      </c>
      <c r="Z41" s="48">
        <f t="shared" si="3"/>
        <v>0.6534312588559068</v>
      </c>
      <c r="AA41" s="48">
        <f t="shared" si="3"/>
        <v>0.3921373425919663</v>
      </c>
      <c r="AB41" s="47">
        <f t="shared" si="4"/>
        <v>1.0294841693123256</v>
      </c>
      <c r="AC41" s="49">
        <f t="shared" si="5"/>
        <v>0.38200518577616305</v>
      </c>
      <c r="AD41" s="50">
        <f t="shared" si="6"/>
        <v>0.4579926819211615</v>
      </c>
      <c r="AE41" s="51">
        <f t="shared" si="7"/>
        <v>0.6400571058422946</v>
      </c>
      <c r="AF41" s="51">
        <f t="shared" si="7"/>
        <v>2.2049578537925796</v>
      </c>
    </row>
    <row r="42" spans="1:32" ht="14.25">
      <c r="A42" s="38" t="s">
        <v>37</v>
      </c>
      <c r="B42" s="97" t="s">
        <v>178</v>
      </c>
      <c r="C42" s="76" t="s">
        <v>98</v>
      </c>
      <c r="D42" s="23">
        <v>92857342.35000004</v>
      </c>
      <c r="E42" s="68">
        <v>8061430.819999998</v>
      </c>
      <c r="F42" s="44">
        <v>6468831.720000001</v>
      </c>
      <c r="G42" s="45">
        <v>2000001.469999999</v>
      </c>
      <c r="H42" s="45">
        <v>6119834.760000003</v>
      </c>
      <c r="I42" s="46">
        <f t="shared" si="0"/>
        <v>14588667.950000003</v>
      </c>
      <c r="J42" s="68">
        <v>1873513.3</v>
      </c>
      <c r="L42" s="38" t="s">
        <v>37</v>
      </c>
      <c r="M42" s="38" t="s">
        <v>178</v>
      </c>
      <c r="N42" s="76" t="s">
        <v>98</v>
      </c>
      <c r="O42" s="23">
        <v>55918831</v>
      </c>
      <c r="P42" s="68">
        <v>5765779.36</v>
      </c>
      <c r="Q42" s="44">
        <v>3691418.4899999998</v>
      </c>
      <c r="R42" s="45">
        <v>1294855.4999999995</v>
      </c>
      <c r="S42" s="45">
        <v>3937387.120000002</v>
      </c>
      <c r="T42" s="46">
        <f t="shared" si="1"/>
        <v>8923661.110000001</v>
      </c>
      <c r="U42" s="46">
        <v>1183300.4</v>
      </c>
      <c r="W42" s="38" t="s">
        <v>37</v>
      </c>
      <c r="X42" s="38" t="s">
        <v>178</v>
      </c>
      <c r="Y42" s="76" t="s">
        <v>98</v>
      </c>
      <c r="Z42" s="48">
        <f t="shared" si="3"/>
        <v>0.6605737403559104</v>
      </c>
      <c r="AA42" s="48">
        <f t="shared" si="3"/>
        <v>0.39815111135296677</v>
      </c>
      <c r="AB42" s="47">
        <f t="shared" si="4"/>
        <v>0.7523972796701253</v>
      </c>
      <c r="AC42" s="49">
        <f t="shared" si="5"/>
        <v>0.5445750278699051</v>
      </c>
      <c r="AD42" s="50">
        <f t="shared" si="6"/>
        <v>0.5542883068099231</v>
      </c>
      <c r="AE42" s="51">
        <f t="shared" si="7"/>
        <v>0.6348298943862516</v>
      </c>
      <c r="AF42" s="51">
        <f t="shared" si="7"/>
        <v>0.5832947407099669</v>
      </c>
    </row>
    <row r="43" spans="1:32" ht="14.25">
      <c r="A43" s="38" t="s">
        <v>15</v>
      </c>
      <c r="B43" s="97" t="s">
        <v>179</v>
      </c>
      <c r="C43" s="76" t="s">
        <v>98</v>
      </c>
      <c r="D43" s="23">
        <v>130246061.05</v>
      </c>
      <c r="E43" s="68">
        <v>11307340.75</v>
      </c>
      <c r="F43" s="44">
        <v>19352731.959999997</v>
      </c>
      <c r="G43" s="45">
        <v>1096262.6900000002</v>
      </c>
      <c r="H43" s="45">
        <v>7649610.649999998</v>
      </c>
      <c r="I43" s="46">
        <f t="shared" si="0"/>
        <v>28098605.299999997</v>
      </c>
      <c r="J43" s="68">
        <v>4491797.7700000005</v>
      </c>
      <c r="L43" s="38" t="s">
        <v>15</v>
      </c>
      <c r="M43" s="38" t="s">
        <v>179</v>
      </c>
      <c r="N43" s="76" t="s">
        <v>98</v>
      </c>
      <c r="O43" s="23">
        <v>76793003</v>
      </c>
      <c r="P43" s="68">
        <v>7918111.11</v>
      </c>
      <c r="Q43" s="44">
        <v>10586684.229999997</v>
      </c>
      <c r="R43" s="45">
        <v>596093.2700000001</v>
      </c>
      <c r="S43" s="45">
        <v>5230147.369999999</v>
      </c>
      <c r="T43" s="46">
        <f t="shared" si="1"/>
        <v>16412924.869999995</v>
      </c>
      <c r="U43" s="46">
        <v>2380025.88</v>
      </c>
      <c r="W43" s="38" t="s">
        <v>15</v>
      </c>
      <c r="X43" s="38" t="s">
        <v>179</v>
      </c>
      <c r="Y43" s="76" t="s">
        <v>98</v>
      </c>
      <c r="Z43" s="48">
        <f t="shared" si="3"/>
        <v>0.6960667764223258</v>
      </c>
      <c r="AA43" s="48">
        <f t="shared" si="3"/>
        <v>0.4280351201083359</v>
      </c>
      <c r="AB43" s="47">
        <f t="shared" si="4"/>
        <v>0.8280258048274671</v>
      </c>
      <c r="AC43" s="49">
        <f t="shared" si="5"/>
        <v>0.8390791259897967</v>
      </c>
      <c r="AD43" s="50">
        <f t="shared" si="6"/>
        <v>0.4625994467914962</v>
      </c>
      <c r="AE43" s="51">
        <f t="shared" si="7"/>
        <v>0.7119803765969475</v>
      </c>
      <c r="AF43" s="51">
        <f t="shared" si="7"/>
        <v>0.8872894651044723</v>
      </c>
    </row>
    <row r="44" spans="1:32" ht="14.25">
      <c r="A44" s="38" t="s">
        <v>16</v>
      </c>
      <c r="B44" s="97" t="s">
        <v>6</v>
      </c>
      <c r="C44" s="76" t="s">
        <v>98</v>
      </c>
      <c r="D44" s="23">
        <v>101250021.26999992</v>
      </c>
      <c r="E44" s="68">
        <v>8790043.1</v>
      </c>
      <c r="F44" s="44">
        <v>9431911.870000003</v>
      </c>
      <c r="G44" s="45">
        <v>1257124.8099999996</v>
      </c>
      <c r="H44" s="45">
        <v>4647264.220000002</v>
      </c>
      <c r="I44" s="46">
        <f t="shared" si="0"/>
        <v>15336300.900000006</v>
      </c>
      <c r="J44" s="68">
        <v>1907756.22</v>
      </c>
      <c r="L44" s="38" t="s">
        <v>16</v>
      </c>
      <c r="M44" s="38" t="s">
        <v>6</v>
      </c>
      <c r="N44" s="76" t="s">
        <v>98</v>
      </c>
      <c r="O44" s="23">
        <v>61105118</v>
      </c>
      <c r="P44" s="68">
        <v>6300536.42</v>
      </c>
      <c r="Q44" s="44">
        <v>5159141.920000005</v>
      </c>
      <c r="R44" s="45">
        <v>689410.5399999999</v>
      </c>
      <c r="S44" s="45">
        <v>2864348.2499999995</v>
      </c>
      <c r="T44" s="46">
        <f t="shared" si="1"/>
        <v>8712900.710000005</v>
      </c>
      <c r="U44" s="46">
        <v>1217339.22</v>
      </c>
      <c r="W44" s="38" t="s">
        <v>16</v>
      </c>
      <c r="X44" s="38" t="s">
        <v>6</v>
      </c>
      <c r="Y44" s="76" t="s">
        <v>98</v>
      </c>
      <c r="Z44" s="48">
        <f t="shared" si="3"/>
        <v>0.6569810284958442</v>
      </c>
      <c r="AA44" s="48">
        <f t="shared" si="3"/>
        <v>0.39512614705272986</v>
      </c>
      <c r="AB44" s="47">
        <f t="shared" si="4"/>
        <v>0.8281939160146217</v>
      </c>
      <c r="AC44" s="49">
        <f t="shared" si="5"/>
        <v>0.8234777930723249</v>
      </c>
      <c r="AD44" s="50">
        <f t="shared" si="6"/>
        <v>0.6224508385109955</v>
      </c>
      <c r="AE44" s="51">
        <f t="shared" si="7"/>
        <v>0.76018313652974</v>
      </c>
      <c r="AF44" s="51">
        <f t="shared" si="7"/>
        <v>0.5671525148101282</v>
      </c>
    </row>
    <row r="45" spans="1:32" ht="14.25">
      <c r="A45" s="38" t="s">
        <v>17</v>
      </c>
      <c r="B45" s="97" t="s">
        <v>17</v>
      </c>
      <c r="C45" s="76" t="s">
        <v>97</v>
      </c>
      <c r="D45" s="23">
        <v>304402807.38000005</v>
      </c>
      <c r="E45" s="68">
        <v>26426797.380000003</v>
      </c>
      <c r="F45" s="44">
        <v>115354597.18999998</v>
      </c>
      <c r="G45" s="45">
        <v>15150180.599999996</v>
      </c>
      <c r="H45" s="45">
        <v>47437178.64000002</v>
      </c>
      <c r="I45" s="46">
        <f t="shared" si="0"/>
        <v>177941956.43</v>
      </c>
      <c r="J45" s="68">
        <v>31363390.709999997</v>
      </c>
      <c r="L45" s="38" t="s">
        <v>17</v>
      </c>
      <c r="M45" s="38" t="s">
        <v>17</v>
      </c>
      <c r="N45" s="76" t="s">
        <v>97</v>
      </c>
      <c r="O45" s="23">
        <v>185398470</v>
      </c>
      <c r="P45" s="68">
        <v>19116398.97</v>
      </c>
      <c r="Q45" s="44">
        <v>62465953.75999998</v>
      </c>
      <c r="R45" s="45">
        <v>7984601.6400000015</v>
      </c>
      <c r="S45" s="45">
        <v>28130713.21000001</v>
      </c>
      <c r="T45" s="46">
        <f t="shared" si="1"/>
        <v>98581268.61</v>
      </c>
      <c r="U45" s="46">
        <v>16200486.409999998</v>
      </c>
      <c r="W45" s="38" t="s">
        <v>17</v>
      </c>
      <c r="X45" s="38" t="s">
        <v>17</v>
      </c>
      <c r="Y45" s="76" t="s">
        <v>97</v>
      </c>
      <c r="Z45" s="48">
        <f t="shared" si="3"/>
        <v>0.6418841394969443</v>
      </c>
      <c r="AA45" s="48">
        <f t="shared" si="3"/>
        <v>0.3824150365072656</v>
      </c>
      <c r="AB45" s="47">
        <f t="shared" si="4"/>
        <v>0.8466795149435018</v>
      </c>
      <c r="AC45" s="49">
        <f t="shared" si="5"/>
        <v>0.8974247286305435</v>
      </c>
      <c r="AD45" s="50">
        <f t="shared" si="6"/>
        <v>0.686312689119339</v>
      </c>
      <c r="AE45" s="51">
        <f t="shared" si="7"/>
        <v>0.8050280640428857</v>
      </c>
      <c r="AF45" s="51">
        <f t="shared" si="7"/>
        <v>0.9359536446165262</v>
      </c>
    </row>
    <row r="46" spans="1:32" ht="14.25">
      <c r="A46" s="38" t="s">
        <v>18</v>
      </c>
      <c r="B46" s="97" t="s">
        <v>71</v>
      </c>
      <c r="C46" s="76" t="s">
        <v>98</v>
      </c>
      <c r="D46" s="23">
        <v>136964944.70000005</v>
      </c>
      <c r="E46" s="68">
        <v>11890642.13</v>
      </c>
      <c r="F46" s="44">
        <v>21913884.400000006</v>
      </c>
      <c r="G46" s="45">
        <v>5599412.5600000005</v>
      </c>
      <c r="H46" s="45">
        <v>19212144.34000001</v>
      </c>
      <c r="I46" s="46">
        <f t="shared" si="0"/>
        <v>46725441.30000002</v>
      </c>
      <c r="J46" s="68">
        <v>9653415.98</v>
      </c>
      <c r="L46" s="38" t="s">
        <v>18</v>
      </c>
      <c r="M46" s="38" t="s">
        <v>71</v>
      </c>
      <c r="N46" s="76" t="s">
        <v>98</v>
      </c>
      <c r="O46" s="23">
        <v>83659899</v>
      </c>
      <c r="P46" s="68">
        <v>8626155.38</v>
      </c>
      <c r="Q46" s="44">
        <v>11413147.54</v>
      </c>
      <c r="R46" s="45">
        <v>3752190.7200000007</v>
      </c>
      <c r="S46" s="45">
        <v>12656061.259999998</v>
      </c>
      <c r="T46" s="46">
        <f t="shared" si="1"/>
        <v>27821399.519999996</v>
      </c>
      <c r="U46" s="46">
        <v>3858628.6000000006</v>
      </c>
      <c r="W46" s="38" t="s">
        <v>18</v>
      </c>
      <c r="X46" s="38" t="s">
        <v>71</v>
      </c>
      <c r="Y46" s="76" t="s">
        <v>98</v>
      </c>
      <c r="Z46" s="48">
        <f t="shared" si="3"/>
        <v>0.6371636391767583</v>
      </c>
      <c r="AA46" s="48">
        <f t="shared" si="3"/>
        <v>0.3784405225958265</v>
      </c>
      <c r="AB46" s="47">
        <f t="shared" si="4"/>
        <v>0.9200561740920075</v>
      </c>
      <c r="AC46" s="49">
        <f t="shared" si="5"/>
        <v>0.492304890088316</v>
      </c>
      <c r="AD46" s="50">
        <f t="shared" si="6"/>
        <v>0.5180192277293081</v>
      </c>
      <c r="AE46" s="51">
        <f t="shared" si="7"/>
        <v>0.6794784628433397</v>
      </c>
      <c r="AF46" s="51">
        <f t="shared" si="7"/>
        <v>1.5017738115557426</v>
      </c>
    </row>
    <row r="47" spans="1:32" ht="14.25">
      <c r="A47" s="38" t="s">
        <v>73</v>
      </c>
      <c r="B47" s="97" t="s">
        <v>9</v>
      </c>
      <c r="C47" s="76" t="s">
        <v>102</v>
      </c>
      <c r="D47" s="23">
        <v>148409838.24</v>
      </c>
      <c r="E47" s="68">
        <v>12884233.09</v>
      </c>
      <c r="F47" s="44">
        <v>19547572.610000007</v>
      </c>
      <c r="G47" s="45">
        <v>12505457.359999996</v>
      </c>
      <c r="H47" s="45">
        <v>29379753.860000007</v>
      </c>
      <c r="I47" s="46">
        <f t="shared" si="0"/>
        <v>61432783.83000001</v>
      </c>
      <c r="J47" s="68">
        <v>6745006.17</v>
      </c>
      <c r="L47" s="38" t="s">
        <v>73</v>
      </c>
      <c r="M47" s="38" t="s">
        <v>9</v>
      </c>
      <c r="N47" s="76" t="s">
        <v>102</v>
      </c>
      <c r="O47" s="23">
        <v>90108848</v>
      </c>
      <c r="P47" s="68">
        <v>9291105.23</v>
      </c>
      <c r="Q47" s="44">
        <v>10765485.569999993</v>
      </c>
      <c r="R47" s="45">
        <v>8430261.49</v>
      </c>
      <c r="S47" s="45">
        <v>19808912.909999996</v>
      </c>
      <c r="T47" s="46">
        <f t="shared" si="1"/>
        <v>39004659.96999999</v>
      </c>
      <c r="U47" s="46">
        <v>3660498.88</v>
      </c>
      <c r="W47" s="38" t="s">
        <v>73</v>
      </c>
      <c r="X47" s="38" t="s">
        <v>9</v>
      </c>
      <c r="Y47" s="76" t="s">
        <v>102</v>
      </c>
      <c r="Z47" s="48">
        <f t="shared" si="3"/>
        <v>0.647006276675516</v>
      </c>
      <c r="AA47" s="48">
        <f t="shared" si="3"/>
        <v>0.38672771118748805</v>
      </c>
      <c r="AB47" s="47">
        <f t="shared" si="4"/>
        <v>0.8157632076042085</v>
      </c>
      <c r="AC47" s="49">
        <f t="shared" si="5"/>
        <v>0.48340088558747607</v>
      </c>
      <c r="AD47" s="50">
        <f t="shared" si="6"/>
        <v>0.48315831330493797</v>
      </c>
      <c r="AE47" s="51">
        <f t="shared" si="7"/>
        <v>0.5750113929271623</v>
      </c>
      <c r="AF47" s="51">
        <f t="shared" si="7"/>
        <v>0.8426466968349406</v>
      </c>
    </row>
    <row r="48" spans="1:32" ht="14.25">
      <c r="A48" s="38" t="s">
        <v>74</v>
      </c>
      <c r="B48" s="97" t="s">
        <v>6</v>
      </c>
      <c r="C48" s="76" t="s">
        <v>103</v>
      </c>
      <c r="D48" s="23">
        <v>113746962.51000008</v>
      </c>
      <c r="E48" s="68">
        <v>9874967.84</v>
      </c>
      <c r="F48" s="44">
        <v>20672516.640000004</v>
      </c>
      <c r="G48" s="45">
        <v>3081748.99</v>
      </c>
      <c r="H48" s="45">
        <v>8641854.060000002</v>
      </c>
      <c r="I48" s="46">
        <f t="shared" si="0"/>
        <v>32396119.690000005</v>
      </c>
      <c r="J48" s="68">
        <v>7000637.96</v>
      </c>
      <c r="L48" s="38" t="s">
        <v>74</v>
      </c>
      <c r="M48" s="38" t="s">
        <v>6</v>
      </c>
      <c r="N48" s="76" t="s">
        <v>103</v>
      </c>
      <c r="O48" s="23">
        <v>68474873</v>
      </c>
      <c r="P48" s="68">
        <v>7060430.39</v>
      </c>
      <c r="Q48" s="44">
        <v>10679968.429999996</v>
      </c>
      <c r="R48" s="45">
        <v>2028465.9499999997</v>
      </c>
      <c r="S48" s="45">
        <v>5014143.139999998</v>
      </c>
      <c r="T48" s="46">
        <f t="shared" si="1"/>
        <v>17722577.519999992</v>
      </c>
      <c r="U48" s="46">
        <v>2577197.23</v>
      </c>
      <c r="W48" s="38" t="s">
        <v>74</v>
      </c>
      <c r="X48" s="38" t="s">
        <v>6</v>
      </c>
      <c r="Y48" s="76" t="s">
        <v>103</v>
      </c>
      <c r="Z48" s="48">
        <f t="shared" si="3"/>
        <v>0.661148937216723</v>
      </c>
      <c r="AA48" s="48">
        <f t="shared" si="3"/>
        <v>0.398635393953654</v>
      </c>
      <c r="AB48" s="47">
        <f t="shared" si="4"/>
        <v>0.935634620597845</v>
      </c>
      <c r="AC48" s="49">
        <f t="shared" si="5"/>
        <v>0.5192510330281859</v>
      </c>
      <c r="AD48" s="50">
        <f t="shared" si="6"/>
        <v>0.7234956838507818</v>
      </c>
      <c r="AE48" s="51">
        <f t="shared" si="7"/>
        <v>0.8279575673143971</v>
      </c>
      <c r="AF48" s="51">
        <f t="shared" si="7"/>
        <v>1.7163764878018282</v>
      </c>
    </row>
    <row r="49" spans="1:32" ht="14.25">
      <c r="A49" s="38" t="s">
        <v>41</v>
      </c>
      <c r="B49" s="97" t="s">
        <v>67</v>
      </c>
      <c r="C49" s="76" t="s">
        <v>98</v>
      </c>
      <c r="D49" s="23">
        <v>89312834.99999996</v>
      </c>
      <c r="E49" s="68">
        <v>7753713.62</v>
      </c>
      <c r="F49" s="44">
        <v>5950267.589999997</v>
      </c>
      <c r="G49" s="45">
        <v>630131.4100000003</v>
      </c>
      <c r="H49" s="45">
        <v>1608508.4200000004</v>
      </c>
      <c r="I49" s="46">
        <f t="shared" si="0"/>
        <v>8188907.419999998</v>
      </c>
      <c r="J49" s="68">
        <v>1301296.3800000001</v>
      </c>
      <c r="L49" s="38" t="s">
        <v>41</v>
      </c>
      <c r="M49" s="38" t="s">
        <v>67</v>
      </c>
      <c r="N49" s="76" t="s">
        <v>98</v>
      </c>
      <c r="O49" s="23">
        <v>54213962</v>
      </c>
      <c r="P49" s="68">
        <v>5589990.65</v>
      </c>
      <c r="Q49" s="44">
        <v>3281253.8799999976</v>
      </c>
      <c r="R49" s="45">
        <v>467340.10000000003</v>
      </c>
      <c r="S49" s="45">
        <v>1210579.13</v>
      </c>
      <c r="T49" s="46">
        <f t="shared" si="1"/>
        <v>4959173.109999998</v>
      </c>
      <c r="U49" s="46">
        <v>744662.2</v>
      </c>
      <c r="W49" s="38" t="s">
        <v>41</v>
      </c>
      <c r="X49" s="38" t="s">
        <v>67</v>
      </c>
      <c r="Y49" s="76" t="s">
        <v>98</v>
      </c>
      <c r="Z49" s="48">
        <f t="shared" si="3"/>
        <v>0.6474139078785637</v>
      </c>
      <c r="AA49" s="48">
        <f t="shared" si="3"/>
        <v>0.38707094617412285</v>
      </c>
      <c r="AB49" s="47">
        <f t="shared" si="4"/>
        <v>0.8134127402540401</v>
      </c>
      <c r="AC49" s="49">
        <f t="shared" si="5"/>
        <v>0.34833584791889294</v>
      </c>
      <c r="AD49" s="50">
        <f t="shared" si="6"/>
        <v>0.32870985476182835</v>
      </c>
      <c r="AE49" s="51">
        <f t="shared" si="7"/>
        <v>0.6512646843255694</v>
      </c>
      <c r="AF49" s="51">
        <f t="shared" si="7"/>
        <v>0.7474989062154629</v>
      </c>
    </row>
    <row r="50" spans="1:32" ht="14.25">
      <c r="A50" s="38" t="s">
        <v>75</v>
      </c>
      <c r="B50" s="97" t="s">
        <v>77</v>
      </c>
      <c r="C50" s="76" t="s">
        <v>104</v>
      </c>
      <c r="D50" s="23">
        <v>119597952.3499999</v>
      </c>
      <c r="E50" s="68">
        <v>10382922.809999999</v>
      </c>
      <c r="F50" s="44">
        <v>14476312.019999996</v>
      </c>
      <c r="G50" s="45">
        <v>4080140.2299999986</v>
      </c>
      <c r="H50" s="45">
        <v>15864254.969999991</v>
      </c>
      <c r="I50" s="46">
        <f t="shared" si="0"/>
        <v>34420707.219999984</v>
      </c>
      <c r="J50" s="68">
        <v>4618640.260000001</v>
      </c>
      <c r="L50" s="38" t="s">
        <v>75</v>
      </c>
      <c r="M50" s="38" t="s">
        <v>77</v>
      </c>
      <c r="N50" s="76" t="s">
        <v>104</v>
      </c>
      <c r="O50" s="23">
        <v>72332333</v>
      </c>
      <c r="P50" s="68">
        <v>7458172.28</v>
      </c>
      <c r="Q50" s="44">
        <v>8003717.419999997</v>
      </c>
      <c r="R50" s="45">
        <v>2634854.65</v>
      </c>
      <c r="S50" s="45">
        <v>8471432.509999998</v>
      </c>
      <c r="T50" s="46">
        <f t="shared" si="1"/>
        <v>19110004.579999994</v>
      </c>
      <c r="U50" s="46">
        <v>2417894.7</v>
      </c>
      <c r="W50" s="38" t="s">
        <v>75</v>
      </c>
      <c r="X50" s="38" t="s">
        <v>77</v>
      </c>
      <c r="Y50" s="76" t="s">
        <v>104</v>
      </c>
      <c r="Z50" s="48">
        <f t="shared" si="3"/>
        <v>0.6534507790589295</v>
      </c>
      <c r="AA50" s="48">
        <f t="shared" si="3"/>
        <v>0.39215379052627597</v>
      </c>
      <c r="AB50" s="47">
        <f t="shared" si="4"/>
        <v>0.8086985409837222</v>
      </c>
      <c r="AC50" s="49">
        <f t="shared" si="5"/>
        <v>0.5485257336680787</v>
      </c>
      <c r="AD50" s="50">
        <f t="shared" si="6"/>
        <v>0.8726767817925984</v>
      </c>
      <c r="AE50" s="51">
        <f t="shared" si="7"/>
        <v>0.8011878058901016</v>
      </c>
      <c r="AF50" s="51">
        <f t="shared" si="7"/>
        <v>0.9101908201378663</v>
      </c>
    </row>
    <row r="51" spans="1:32" ht="14.25">
      <c r="A51" s="38" t="s">
        <v>76</v>
      </c>
      <c r="B51" s="97" t="s">
        <v>78</v>
      </c>
      <c r="C51" s="76" t="s">
        <v>97</v>
      </c>
      <c r="D51" s="23">
        <v>152896995.10999998</v>
      </c>
      <c r="E51" s="68">
        <v>13273786.620000001</v>
      </c>
      <c r="F51" s="44">
        <v>28744951.560000025</v>
      </c>
      <c r="G51" s="45">
        <v>7760960.9799999995</v>
      </c>
      <c r="H51" s="45">
        <v>22597319.86000001</v>
      </c>
      <c r="I51" s="46">
        <f t="shared" si="0"/>
        <v>59103232.400000036</v>
      </c>
      <c r="J51" s="68">
        <v>9686511.26</v>
      </c>
      <c r="L51" s="38" t="s">
        <v>76</v>
      </c>
      <c r="M51" s="38" t="s">
        <v>78</v>
      </c>
      <c r="N51" s="76" t="s">
        <v>97</v>
      </c>
      <c r="O51" s="23">
        <v>92461038</v>
      </c>
      <c r="P51" s="68">
        <v>9533639.1</v>
      </c>
      <c r="Q51" s="44">
        <v>16503590.560000006</v>
      </c>
      <c r="R51" s="45">
        <v>4665405.159999996</v>
      </c>
      <c r="S51" s="45">
        <v>12861985.28999999</v>
      </c>
      <c r="T51" s="46">
        <f t="shared" si="1"/>
        <v>34030981.00999999</v>
      </c>
      <c r="U51" s="46">
        <v>4956436.16</v>
      </c>
      <c r="W51" s="38" t="s">
        <v>76</v>
      </c>
      <c r="X51" s="38" t="s">
        <v>78</v>
      </c>
      <c r="Y51" s="76" t="s">
        <v>97</v>
      </c>
      <c r="Z51" s="48">
        <f t="shared" si="3"/>
        <v>0.6536370174645885</v>
      </c>
      <c r="AA51" s="48">
        <f t="shared" si="3"/>
        <v>0.39231058368886673</v>
      </c>
      <c r="AB51" s="47">
        <f t="shared" si="4"/>
        <v>0.7417392570117187</v>
      </c>
      <c r="AC51" s="49">
        <f t="shared" si="5"/>
        <v>0.6635127526630518</v>
      </c>
      <c r="AD51" s="50">
        <f t="shared" si="6"/>
        <v>0.7569076118885865</v>
      </c>
      <c r="AE51" s="51">
        <f t="shared" si="7"/>
        <v>0.7367478293568022</v>
      </c>
      <c r="AF51" s="51">
        <f t="shared" si="7"/>
        <v>0.9543298747945539</v>
      </c>
    </row>
    <row r="52" spans="1:32" ht="14.25">
      <c r="A52" s="38" t="s">
        <v>77</v>
      </c>
      <c r="B52" s="97" t="s">
        <v>77</v>
      </c>
      <c r="C52" s="76" t="s">
        <v>97</v>
      </c>
      <c r="D52" s="23">
        <v>299837248.39999986</v>
      </c>
      <c r="E52" s="68">
        <v>26030437.380000003</v>
      </c>
      <c r="F52" s="44">
        <v>80650378.43</v>
      </c>
      <c r="G52" s="45">
        <v>15414002.459999992</v>
      </c>
      <c r="H52" s="45">
        <v>68085604.57</v>
      </c>
      <c r="I52" s="46">
        <f t="shared" si="0"/>
        <v>164149985.45999998</v>
      </c>
      <c r="J52" s="68">
        <v>24203884.51</v>
      </c>
      <c r="L52" s="38" t="s">
        <v>77</v>
      </c>
      <c r="M52" s="38" t="s">
        <v>77</v>
      </c>
      <c r="N52" s="76" t="s">
        <v>97</v>
      </c>
      <c r="O52" s="23">
        <v>176212467</v>
      </c>
      <c r="P52" s="68">
        <v>18169232.020000003</v>
      </c>
      <c r="Q52" s="44">
        <v>44588147.959999986</v>
      </c>
      <c r="R52" s="45">
        <v>10165373.46</v>
      </c>
      <c r="S52" s="45">
        <v>40913260.780000016</v>
      </c>
      <c r="T52" s="46">
        <f t="shared" si="1"/>
        <v>95666782.2</v>
      </c>
      <c r="U52" s="46">
        <v>12535976.399999999</v>
      </c>
      <c r="W52" s="38" t="s">
        <v>77</v>
      </c>
      <c r="X52" s="38" t="s">
        <v>77</v>
      </c>
      <c r="Y52" s="76" t="s">
        <v>97</v>
      </c>
      <c r="Z52" s="48">
        <f t="shared" si="3"/>
        <v>0.7015666002791952</v>
      </c>
      <c r="AA52" s="48">
        <f t="shared" si="3"/>
        <v>0.43266580289946655</v>
      </c>
      <c r="AB52" s="47">
        <f t="shared" si="4"/>
        <v>0.8087851171201692</v>
      </c>
      <c r="AC52" s="49">
        <f t="shared" si="5"/>
        <v>0.5163242669492627</v>
      </c>
      <c r="AD52" s="50">
        <f t="shared" si="6"/>
        <v>0.6641451517666093</v>
      </c>
      <c r="AE52" s="51">
        <f t="shared" si="7"/>
        <v>0.715851434375933</v>
      </c>
      <c r="AF52" s="51">
        <f t="shared" si="7"/>
        <v>0.9307538350183879</v>
      </c>
    </row>
    <row r="53" spans="1:32" ht="14.25">
      <c r="A53" s="38" t="s">
        <v>43</v>
      </c>
      <c r="B53" s="97" t="s">
        <v>78</v>
      </c>
      <c r="C53" s="76" t="s">
        <v>105</v>
      </c>
      <c r="D53" s="23">
        <v>123621989.22999996</v>
      </c>
      <c r="E53" s="68">
        <v>10732270.48</v>
      </c>
      <c r="F53" s="44">
        <v>14942968.190000001</v>
      </c>
      <c r="G53" s="45">
        <v>8397681.78</v>
      </c>
      <c r="H53" s="45">
        <v>16248364.669999992</v>
      </c>
      <c r="I53" s="46">
        <f t="shared" si="0"/>
        <v>39589014.63999999</v>
      </c>
      <c r="J53" s="68">
        <v>5234949.15</v>
      </c>
      <c r="L53" s="38" t="s">
        <v>43</v>
      </c>
      <c r="M53" s="38" t="s">
        <v>78</v>
      </c>
      <c r="N53" s="76" t="s">
        <v>105</v>
      </c>
      <c r="O53" s="23">
        <v>74162917</v>
      </c>
      <c r="P53" s="68">
        <v>7646923.46</v>
      </c>
      <c r="Q53" s="44">
        <v>7770994.359999999</v>
      </c>
      <c r="R53" s="45">
        <v>4854397.339999998</v>
      </c>
      <c r="S53" s="45">
        <v>10777788.800000006</v>
      </c>
      <c r="T53" s="46">
        <f t="shared" si="1"/>
        <v>23403180.500000004</v>
      </c>
      <c r="U53" s="46">
        <v>2698498.52</v>
      </c>
      <c r="W53" s="38" t="s">
        <v>43</v>
      </c>
      <c r="X53" s="38" t="s">
        <v>78</v>
      </c>
      <c r="Y53" s="76" t="s">
        <v>105</v>
      </c>
      <c r="Z53" s="48">
        <f t="shared" si="3"/>
        <v>0.6668976117808305</v>
      </c>
      <c r="AA53" s="48">
        <f t="shared" si="3"/>
        <v>0.4034755985382912</v>
      </c>
      <c r="AB53" s="47">
        <f t="shared" si="4"/>
        <v>0.9229158454826112</v>
      </c>
      <c r="AC53" s="49">
        <f t="shared" si="5"/>
        <v>0.7299123231638889</v>
      </c>
      <c r="AD53" s="50">
        <f t="shared" si="6"/>
        <v>0.5075786853422088</v>
      </c>
      <c r="AE53" s="51">
        <f t="shared" si="7"/>
        <v>0.6916083111011337</v>
      </c>
      <c r="AF53" s="51">
        <f t="shared" si="7"/>
        <v>0.9399488683062165</v>
      </c>
    </row>
    <row r="54" spans="1:32" ht="14.25">
      <c r="A54" s="38" t="s">
        <v>78</v>
      </c>
      <c r="B54" s="97" t="s">
        <v>78</v>
      </c>
      <c r="C54" s="76" t="s">
        <v>98</v>
      </c>
      <c r="D54" s="23">
        <v>2636418837.33</v>
      </c>
      <c r="E54" s="68">
        <v>228881287.41</v>
      </c>
      <c r="F54" s="44">
        <v>1069741904.4899997</v>
      </c>
      <c r="G54" s="45">
        <v>262817708.83000007</v>
      </c>
      <c r="H54" s="45">
        <v>804148371.0999998</v>
      </c>
      <c r="I54" s="46">
        <f t="shared" si="0"/>
        <v>2136707984.4199996</v>
      </c>
      <c r="J54" s="68">
        <v>361985043.14</v>
      </c>
      <c r="L54" s="38" t="s">
        <v>78</v>
      </c>
      <c r="M54" s="38" t="s">
        <v>78</v>
      </c>
      <c r="N54" s="76" t="s">
        <v>98</v>
      </c>
      <c r="O54" s="23">
        <v>1571010584</v>
      </c>
      <c r="P54" s="68">
        <v>161986585.5</v>
      </c>
      <c r="Q54" s="44">
        <v>614942922.5499996</v>
      </c>
      <c r="R54" s="45">
        <v>175561184.86000007</v>
      </c>
      <c r="S54" s="45">
        <v>460061685.41</v>
      </c>
      <c r="T54" s="46">
        <f t="shared" si="1"/>
        <v>1250565792.8199997</v>
      </c>
      <c r="U54" s="46">
        <v>223434754.44</v>
      </c>
      <c r="W54" s="38" t="s">
        <v>78</v>
      </c>
      <c r="X54" s="38" t="s">
        <v>78</v>
      </c>
      <c r="Y54" s="76" t="s">
        <v>98</v>
      </c>
      <c r="Z54" s="48">
        <f t="shared" si="3"/>
        <v>0.6781674574192429</v>
      </c>
      <c r="AA54" s="48">
        <f t="shared" si="3"/>
        <v>0.4129644544547795</v>
      </c>
      <c r="AB54" s="47">
        <f t="shared" si="4"/>
        <v>0.7395791792416659</v>
      </c>
      <c r="AC54" s="49">
        <f t="shared" si="5"/>
        <v>0.49701489563072876</v>
      </c>
      <c r="AD54" s="50">
        <f t="shared" si="6"/>
        <v>0.7479142397684235</v>
      </c>
      <c r="AE54" s="51">
        <f t="shared" si="7"/>
        <v>0.7085930198056736</v>
      </c>
      <c r="AF54" s="51">
        <f t="shared" si="7"/>
        <v>0.62009282775749</v>
      </c>
    </row>
    <row r="55" spans="1:32" ht="14.25">
      <c r="A55" s="38" t="s">
        <v>34</v>
      </c>
      <c r="B55" s="97" t="s">
        <v>17</v>
      </c>
      <c r="C55" s="76" t="s">
        <v>98</v>
      </c>
      <c r="D55" s="23">
        <v>97577882.45000005</v>
      </c>
      <c r="E55" s="68">
        <v>8471245.55</v>
      </c>
      <c r="F55" s="44">
        <v>6230440.120000001</v>
      </c>
      <c r="G55" s="45">
        <v>1189508.3899999997</v>
      </c>
      <c r="H55" s="45">
        <v>1866148.1000000008</v>
      </c>
      <c r="I55" s="46">
        <f t="shared" si="0"/>
        <v>9286096.610000001</v>
      </c>
      <c r="J55" s="68">
        <v>1398102.42</v>
      </c>
      <c r="L55" s="38" t="s">
        <v>34</v>
      </c>
      <c r="M55" s="38" t="s">
        <v>17</v>
      </c>
      <c r="N55" s="76" t="s">
        <v>98</v>
      </c>
      <c r="O55" s="23">
        <v>60230628</v>
      </c>
      <c r="P55" s="68">
        <v>6210367.94</v>
      </c>
      <c r="Q55" s="44">
        <v>3484675.9400000004</v>
      </c>
      <c r="R55" s="45">
        <v>509169.4199999999</v>
      </c>
      <c r="S55" s="45">
        <v>1376527.229999999</v>
      </c>
      <c r="T55" s="46">
        <f t="shared" si="1"/>
        <v>5370372.59</v>
      </c>
      <c r="U55" s="46">
        <v>796386.66</v>
      </c>
      <c r="W55" s="38" t="s">
        <v>34</v>
      </c>
      <c r="X55" s="38" t="s">
        <v>17</v>
      </c>
      <c r="Y55" s="76" t="s">
        <v>98</v>
      </c>
      <c r="Z55" s="48">
        <f t="shared" si="3"/>
        <v>0.6200708126436942</v>
      </c>
      <c r="AA55" s="48">
        <f t="shared" si="3"/>
        <v>0.3640488988483346</v>
      </c>
      <c r="AB55" s="47">
        <f t="shared" si="4"/>
        <v>0.7879539524699677</v>
      </c>
      <c r="AC55" s="49">
        <f t="shared" si="5"/>
        <v>1.3361740577429018</v>
      </c>
      <c r="AD55" s="50">
        <f t="shared" si="6"/>
        <v>0.3556928328980473</v>
      </c>
      <c r="AE55" s="51">
        <f t="shared" si="7"/>
        <v>0.7291345161584033</v>
      </c>
      <c r="AF55" s="51">
        <f t="shared" si="7"/>
        <v>0.7555573067986847</v>
      </c>
    </row>
    <row r="56" spans="1:32" ht="14.25">
      <c r="A56" s="38" t="s">
        <v>39</v>
      </c>
      <c r="B56" s="97" t="s">
        <v>178</v>
      </c>
      <c r="C56" s="76" t="s">
        <v>98</v>
      </c>
      <c r="D56" s="23">
        <v>92301233.99000001</v>
      </c>
      <c r="E56" s="68">
        <v>8013152.149999999</v>
      </c>
      <c r="F56" s="44">
        <v>5343935.499999998</v>
      </c>
      <c r="G56" s="45">
        <v>1872992.92</v>
      </c>
      <c r="H56" s="45">
        <v>5293941.290000002</v>
      </c>
      <c r="I56" s="46">
        <f t="shared" si="0"/>
        <v>12510869.71</v>
      </c>
      <c r="J56" s="68">
        <v>2070230.1199999996</v>
      </c>
      <c r="L56" s="38" t="s">
        <v>39</v>
      </c>
      <c r="M56" s="38" t="s">
        <v>178</v>
      </c>
      <c r="N56" s="76" t="s">
        <v>98</v>
      </c>
      <c r="O56" s="23">
        <v>54928551</v>
      </c>
      <c r="P56" s="68">
        <v>5663671.81</v>
      </c>
      <c r="Q56" s="44">
        <v>3056787.190000001</v>
      </c>
      <c r="R56" s="45">
        <v>1066067.1600000004</v>
      </c>
      <c r="S56" s="45">
        <v>3176051.0599999973</v>
      </c>
      <c r="T56" s="46">
        <f t="shared" si="1"/>
        <v>7298905.409999998</v>
      </c>
      <c r="U56" s="46">
        <v>1042640.77</v>
      </c>
      <c r="W56" s="38" t="s">
        <v>39</v>
      </c>
      <c r="X56" s="38" t="s">
        <v>178</v>
      </c>
      <c r="Y56" s="76" t="s">
        <v>98</v>
      </c>
      <c r="Z56" s="48">
        <f t="shared" si="3"/>
        <v>0.6803871995458246</v>
      </c>
      <c r="AA56" s="48">
        <f t="shared" si="3"/>
        <v>0.4148334188170413</v>
      </c>
      <c r="AB56" s="47">
        <f t="shared" si="4"/>
        <v>0.7482196724332637</v>
      </c>
      <c r="AC56" s="49">
        <f t="shared" si="5"/>
        <v>0.7569183164782969</v>
      </c>
      <c r="AD56" s="50">
        <f t="shared" si="6"/>
        <v>0.6668312914339627</v>
      </c>
      <c r="AE56" s="51">
        <f t="shared" si="7"/>
        <v>0.7140747834407137</v>
      </c>
      <c r="AF56" s="51">
        <f t="shared" si="7"/>
        <v>0.985564136341992</v>
      </c>
    </row>
    <row r="57" spans="1:32" ht="14.25">
      <c r="A57" s="38" t="s">
        <v>191</v>
      </c>
      <c r="B57" s="97" t="s">
        <v>78</v>
      </c>
      <c r="C57" s="76" t="s">
        <v>98</v>
      </c>
      <c r="D57" s="23">
        <v>85389079.79</v>
      </c>
      <c r="E57" s="68">
        <v>7413071.95</v>
      </c>
      <c r="F57" s="44">
        <v>3879475.4</v>
      </c>
      <c r="G57" s="45">
        <v>771102.1900000004</v>
      </c>
      <c r="H57" s="45">
        <v>616477.5899999995</v>
      </c>
      <c r="I57" s="46">
        <f t="shared" si="0"/>
        <v>5267055.18</v>
      </c>
      <c r="J57" s="68">
        <v>988475.2200000001</v>
      </c>
      <c r="L57" s="38" t="s">
        <v>195</v>
      </c>
      <c r="M57" s="38" t="s">
        <v>78</v>
      </c>
      <c r="N57" s="76" t="s">
        <v>98</v>
      </c>
      <c r="O57" s="23">
        <v>51646733</v>
      </c>
      <c r="P57" s="68">
        <v>5325284.19</v>
      </c>
      <c r="Q57" s="44">
        <v>2098462.1799999997</v>
      </c>
      <c r="R57" s="45">
        <v>390113.99</v>
      </c>
      <c r="S57" s="45">
        <v>665033.11</v>
      </c>
      <c r="T57" s="46">
        <f t="shared" si="1"/>
        <v>3153609.28</v>
      </c>
      <c r="U57" s="46">
        <v>461483.96</v>
      </c>
      <c r="W57" s="38" t="s">
        <v>191</v>
      </c>
      <c r="X57" s="38" t="s">
        <v>78</v>
      </c>
      <c r="Y57" s="76" t="s">
        <v>98</v>
      </c>
      <c r="Z57" s="48">
        <f t="shared" si="3"/>
        <v>0.653329742851305</v>
      </c>
      <c r="AA57" s="48">
        <f t="shared" si="3"/>
        <v>0.39205189535621754</v>
      </c>
      <c r="AB57" s="47">
        <f t="shared" si="4"/>
        <v>0.8487230491807103</v>
      </c>
      <c r="AC57" s="49">
        <f t="shared" si="5"/>
        <v>0.9766073757057532</v>
      </c>
      <c r="AD57" s="50">
        <f t="shared" si="6"/>
        <v>-0.0730121843106436</v>
      </c>
      <c r="AE57" s="51">
        <f t="shared" si="7"/>
        <v>0.6701673264989885</v>
      </c>
      <c r="AF57" s="51">
        <f t="shared" si="7"/>
        <v>1.1419492456465878</v>
      </c>
    </row>
    <row r="58" spans="1:32" ht="14.25">
      <c r="A58" s="38" t="s">
        <v>42</v>
      </c>
      <c r="B58" s="97" t="s">
        <v>71</v>
      </c>
      <c r="C58" s="76" t="s">
        <v>106</v>
      </c>
      <c r="D58" s="23">
        <v>105266764.94000003</v>
      </c>
      <c r="E58" s="68">
        <v>9138757.59</v>
      </c>
      <c r="F58" s="44">
        <v>9043335.67</v>
      </c>
      <c r="G58" s="45">
        <v>4897334.149999999</v>
      </c>
      <c r="H58" s="45">
        <v>6743742.809999999</v>
      </c>
      <c r="I58" s="46">
        <f t="shared" si="0"/>
        <v>20684412.63</v>
      </c>
      <c r="J58" s="68">
        <v>2520193.0500000003</v>
      </c>
      <c r="L58" s="38" t="s">
        <v>42</v>
      </c>
      <c r="M58" s="38" t="s">
        <v>71</v>
      </c>
      <c r="N58" s="76" t="s">
        <v>106</v>
      </c>
      <c r="O58" s="23">
        <v>63095602</v>
      </c>
      <c r="P58" s="68">
        <v>6505774.869999999</v>
      </c>
      <c r="Q58" s="44">
        <v>5189523.43</v>
      </c>
      <c r="R58" s="45">
        <v>2950572.86</v>
      </c>
      <c r="S58" s="45">
        <v>4375771.029999999</v>
      </c>
      <c r="T58" s="46">
        <f t="shared" si="1"/>
        <v>12515867.319999998</v>
      </c>
      <c r="U58" s="46">
        <v>1588714.1400000001</v>
      </c>
      <c r="W58" s="38" t="s">
        <v>42</v>
      </c>
      <c r="X58" s="38" t="s">
        <v>71</v>
      </c>
      <c r="Y58" s="76" t="s">
        <v>106</v>
      </c>
      <c r="Z58" s="48">
        <f t="shared" si="3"/>
        <v>0.6683692936315915</v>
      </c>
      <c r="AA58" s="48">
        <f t="shared" si="3"/>
        <v>0.40471469926533143</v>
      </c>
      <c r="AB58" s="47">
        <f t="shared" si="4"/>
        <v>0.742613901253742</v>
      </c>
      <c r="AC58" s="49">
        <f t="shared" si="5"/>
        <v>0.6597909566618869</v>
      </c>
      <c r="AD58" s="50">
        <f t="shared" si="6"/>
        <v>0.5411553218313618</v>
      </c>
      <c r="AE58" s="51">
        <f t="shared" si="7"/>
        <v>0.652655153746069</v>
      </c>
      <c r="AF58" s="51">
        <f t="shared" si="7"/>
        <v>0.5863099512666263</v>
      </c>
    </row>
    <row r="59" spans="1:32" ht="14.25">
      <c r="A59" s="38" t="s">
        <v>192</v>
      </c>
      <c r="B59" s="97" t="s">
        <v>62</v>
      </c>
      <c r="C59" s="76" t="s">
        <v>98</v>
      </c>
      <c r="D59" s="23">
        <v>83837446.24</v>
      </c>
      <c r="E59" s="68">
        <v>7278366.5200000005</v>
      </c>
      <c r="F59" s="44">
        <v>2488085.58</v>
      </c>
      <c r="G59" s="45">
        <v>2139804.2400000007</v>
      </c>
      <c r="H59" s="45">
        <v>1165086.3400000003</v>
      </c>
      <c r="I59" s="46">
        <f t="shared" si="0"/>
        <v>5792976.16</v>
      </c>
      <c r="J59" s="68">
        <v>581895.3899999999</v>
      </c>
      <c r="L59" s="38" t="s">
        <v>196</v>
      </c>
      <c r="M59" s="38" t="s">
        <v>62</v>
      </c>
      <c r="N59" s="76" t="s">
        <v>98</v>
      </c>
      <c r="O59" s="23">
        <v>50787681</v>
      </c>
      <c r="P59" s="68">
        <v>5236707.59</v>
      </c>
      <c r="Q59" s="44">
        <v>1367466.4400000006</v>
      </c>
      <c r="R59" s="45">
        <v>1151499.3700000006</v>
      </c>
      <c r="S59" s="45">
        <v>939962.9200000005</v>
      </c>
      <c r="T59" s="46">
        <f t="shared" si="1"/>
        <v>3458928.730000002</v>
      </c>
      <c r="U59" s="46">
        <v>307351.54000000004</v>
      </c>
      <c r="W59" s="38" t="s">
        <v>192</v>
      </c>
      <c r="X59" s="38" t="s">
        <v>62</v>
      </c>
      <c r="Y59" s="76" t="s">
        <v>98</v>
      </c>
      <c r="Z59" s="48">
        <f t="shared" si="3"/>
        <v>0.6507437352770644</v>
      </c>
      <c r="AA59" s="48">
        <f t="shared" si="3"/>
        <v>0.38987453374306136</v>
      </c>
      <c r="AB59" s="47">
        <f t="shared" si="4"/>
        <v>0.8194856613812027</v>
      </c>
      <c r="AC59" s="49">
        <f t="shared" si="5"/>
        <v>0.8582765182059975</v>
      </c>
      <c r="AD59" s="50">
        <f t="shared" si="6"/>
        <v>0.2395024476071883</v>
      </c>
      <c r="AE59" s="51">
        <f t="shared" si="7"/>
        <v>0.674789107319941</v>
      </c>
      <c r="AF59" s="51">
        <f t="shared" si="7"/>
        <v>0.8932567899285613</v>
      </c>
    </row>
    <row r="60" spans="1:32" ht="14.25">
      <c r="A60" s="38" t="s">
        <v>79</v>
      </c>
      <c r="B60" s="97" t="s">
        <v>6</v>
      </c>
      <c r="C60" s="76" t="s">
        <v>98</v>
      </c>
      <c r="D60" s="23">
        <v>93991438.86000003</v>
      </c>
      <c r="E60" s="68">
        <v>8159887.66</v>
      </c>
      <c r="F60" s="44">
        <v>9540820.599999996</v>
      </c>
      <c r="G60" s="45">
        <v>2072577.94</v>
      </c>
      <c r="H60" s="45">
        <v>2820959.3900000006</v>
      </c>
      <c r="I60" s="46">
        <f t="shared" si="0"/>
        <v>14434357.929999996</v>
      </c>
      <c r="J60" s="68">
        <v>2156477.0300000003</v>
      </c>
      <c r="L60" s="38" t="s">
        <v>79</v>
      </c>
      <c r="M60" s="38" t="s">
        <v>6</v>
      </c>
      <c r="N60" s="76" t="s">
        <v>98</v>
      </c>
      <c r="O60" s="23">
        <v>57009462</v>
      </c>
      <c r="P60" s="68">
        <v>5878234.140000001</v>
      </c>
      <c r="Q60" s="44">
        <v>5200142.860000003</v>
      </c>
      <c r="R60" s="45">
        <v>1198020.97</v>
      </c>
      <c r="S60" s="45">
        <v>1879877.4500000002</v>
      </c>
      <c r="T60" s="46">
        <f t="shared" si="1"/>
        <v>8278041.280000003</v>
      </c>
      <c r="U60" s="46">
        <v>1126434.9500000002</v>
      </c>
      <c r="W60" s="38" t="s">
        <v>79</v>
      </c>
      <c r="X60" s="38" t="s">
        <v>6</v>
      </c>
      <c r="Y60" s="76" t="s">
        <v>98</v>
      </c>
      <c r="Z60" s="48">
        <f t="shared" si="3"/>
        <v>0.6486989275569734</v>
      </c>
      <c r="AA60" s="48">
        <f t="shared" si="3"/>
        <v>0.38815288157269623</v>
      </c>
      <c r="AB60" s="47">
        <f t="shared" si="4"/>
        <v>0.8347227868274354</v>
      </c>
      <c r="AC60" s="49">
        <f t="shared" si="5"/>
        <v>0.7300013872044326</v>
      </c>
      <c r="AD60" s="50">
        <f t="shared" si="6"/>
        <v>0.50060813272695</v>
      </c>
      <c r="AE60" s="51">
        <f t="shared" si="7"/>
        <v>0.7436924317922695</v>
      </c>
      <c r="AF60" s="51">
        <f t="shared" si="7"/>
        <v>0.914426598713046</v>
      </c>
    </row>
    <row r="61" spans="1:32" ht="14.25">
      <c r="A61" s="38" t="s">
        <v>19</v>
      </c>
      <c r="B61" s="97" t="s">
        <v>180</v>
      </c>
      <c r="C61" s="76" t="s">
        <v>107</v>
      </c>
      <c r="D61" s="23">
        <v>196169523.05</v>
      </c>
      <c r="E61" s="68">
        <v>17030500.75</v>
      </c>
      <c r="F61" s="44">
        <v>47360323.56999998</v>
      </c>
      <c r="G61" s="45">
        <v>11861954.310000002</v>
      </c>
      <c r="H61" s="45">
        <v>27714703.030000012</v>
      </c>
      <c r="I61" s="46">
        <f t="shared" si="0"/>
        <v>86936980.91</v>
      </c>
      <c r="J61" s="68">
        <v>12792516.870000001</v>
      </c>
      <c r="L61" s="38" t="s">
        <v>19</v>
      </c>
      <c r="M61" s="38" t="s">
        <v>180</v>
      </c>
      <c r="N61" s="76" t="s">
        <v>107</v>
      </c>
      <c r="O61" s="23">
        <v>120657548</v>
      </c>
      <c r="P61" s="68">
        <v>12440975.46</v>
      </c>
      <c r="Q61" s="44">
        <v>26604327.679999996</v>
      </c>
      <c r="R61" s="45">
        <v>8262770.140000004</v>
      </c>
      <c r="S61" s="45">
        <v>18549990.92999999</v>
      </c>
      <c r="T61" s="46">
        <f t="shared" si="1"/>
        <v>53417088.749999985</v>
      </c>
      <c r="U61" s="46">
        <v>7224701.7299999995</v>
      </c>
      <c r="W61" s="38" t="s">
        <v>19</v>
      </c>
      <c r="X61" s="38" t="s">
        <v>180</v>
      </c>
      <c r="Y61" s="76" t="s">
        <v>107</v>
      </c>
      <c r="Z61" s="48">
        <f t="shared" si="3"/>
        <v>0.6258371424057119</v>
      </c>
      <c r="AA61" s="48">
        <f t="shared" si="3"/>
        <v>0.36890397419046095</v>
      </c>
      <c r="AB61" s="47">
        <f t="shared" si="4"/>
        <v>0.7801736672189412</v>
      </c>
      <c r="AC61" s="49">
        <f t="shared" si="5"/>
        <v>0.43559049919304615</v>
      </c>
      <c r="AD61" s="50">
        <f t="shared" si="6"/>
        <v>0.49405480221439824</v>
      </c>
      <c r="AE61" s="51">
        <f t="shared" si="7"/>
        <v>0.6275125235086876</v>
      </c>
      <c r="AF61" s="51">
        <f t="shared" si="7"/>
        <v>0.770663668630096</v>
      </c>
    </row>
    <row r="62" spans="1:32" ht="14.25">
      <c r="A62" s="38" t="s">
        <v>20</v>
      </c>
      <c r="B62" s="97" t="s">
        <v>78</v>
      </c>
      <c r="C62" s="76" t="s">
        <v>97</v>
      </c>
      <c r="D62" s="23">
        <v>165317357.48000008</v>
      </c>
      <c r="E62" s="68">
        <v>14352063.129999999</v>
      </c>
      <c r="F62" s="44">
        <v>32193531.98999999</v>
      </c>
      <c r="G62" s="45">
        <v>9434191.290000003</v>
      </c>
      <c r="H62" s="45">
        <v>18487201.869999997</v>
      </c>
      <c r="I62" s="46">
        <f t="shared" si="0"/>
        <v>60114925.14999999</v>
      </c>
      <c r="J62" s="68">
        <v>8146584.600000001</v>
      </c>
      <c r="L62" s="38" t="s">
        <v>20</v>
      </c>
      <c r="M62" s="38" t="s">
        <v>78</v>
      </c>
      <c r="N62" s="76" t="s">
        <v>97</v>
      </c>
      <c r="O62" s="23">
        <v>98924324</v>
      </c>
      <c r="P62" s="68">
        <v>10200067.120000001</v>
      </c>
      <c r="Q62" s="44">
        <v>17798636.65000001</v>
      </c>
      <c r="R62" s="45">
        <v>5883821.780000006</v>
      </c>
      <c r="S62" s="45">
        <v>13276518.569999998</v>
      </c>
      <c r="T62" s="46">
        <f t="shared" si="1"/>
        <v>36958977.000000015</v>
      </c>
      <c r="U62" s="46">
        <v>4847461.92</v>
      </c>
      <c r="W62" s="38" t="s">
        <v>20</v>
      </c>
      <c r="X62" s="38" t="s">
        <v>78</v>
      </c>
      <c r="Y62" s="76" t="s">
        <v>97</v>
      </c>
      <c r="Z62" s="48">
        <f t="shared" si="3"/>
        <v>0.6711497313845691</v>
      </c>
      <c r="AA62" s="48">
        <f t="shared" si="3"/>
        <v>0.4070557537664514</v>
      </c>
      <c r="AB62" s="47">
        <f t="shared" si="4"/>
        <v>0.8087639308036536</v>
      </c>
      <c r="AC62" s="49">
        <f t="shared" si="5"/>
        <v>0.6034121431189905</v>
      </c>
      <c r="AD62" s="50">
        <f t="shared" si="6"/>
        <v>0.3924736196862788</v>
      </c>
      <c r="AE62" s="51">
        <f t="shared" si="7"/>
        <v>0.6265310901327157</v>
      </c>
      <c r="AF62" s="51">
        <f t="shared" si="7"/>
        <v>0.6805876424502166</v>
      </c>
    </row>
    <row r="63" spans="1:32" ht="14.25">
      <c r="A63" s="38" t="s">
        <v>46</v>
      </c>
      <c r="B63" s="97" t="s">
        <v>17</v>
      </c>
      <c r="C63" s="76" t="s">
        <v>98</v>
      </c>
      <c r="D63" s="23">
        <v>96751924.72000001</v>
      </c>
      <c r="E63" s="68">
        <v>8399539.84</v>
      </c>
      <c r="F63" s="44">
        <v>6516661.849999999</v>
      </c>
      <c r="G63" s="45">
        <v>1465648.1000000006</v>
      </c>
      <c r="H63" s="45">
        <v>2503162.26</v>
      </c>
      <c r="I63" s="46">
        <f t="shared" si="0"/>
        <v>10485472.209999999</v>
      </c>
      <c r="J63" s="68">
        <v>1501642.6</v>
      </c>
      <c r="L63" s="38" t="s">
        <v>46</v>
      </c>
      <c r="M63" s="38" t="s">
        <v>17</v>
      </c>
      <c r="N63" s="76" t="s">
        <v>98</v>
      </c>
      <c r="O63" s="23">
        <v>58030619</v>
      </c>
      <c r="P63" s="68">
        <v>5983525.4399999995</v>
      </c>
      <c r="Q63" s="44">
        <v>3535090.53</v>
      </c>
      <c r="R63" s="45">
        <v>717560.9700000004</v>
      </c>
      <c r="S63" s="45">
        <v>1726720.6599999997</v>
      </c>
      <c r="T63" s="46">
        <f t="shared" si="1"/>
        <v>5979372.16</v>
      </c>
      <c r="U63" s="46">
        <v>792412.3</v>
      </c>
      <c r="W63" s="38" t="s">
        <v>46</v>
      </c>
      <c r="X63" s="38" t="s">
        <v>17</v>
      </c>
      <c r="Y63" s="76" t="s">
        <v>98</v>
      </c>
      <c r="Z63" s="48">
        <f t="shared" si="3"/>
        <v>0.667256465418713</v>
      </c>
      <c r="AA63" s="48">
        <f t="shared" si="3"/>
        <v>0.40377774344350414</v>
      </c>
      <c r="AB63" s="47">
        <f t="shared" si="4"/>
        <v>0.8434214894066656</v>
      </c>
      <c r="AC63" s="49">
        <f t="shared" si="5"/>
        <v>1.0425415557370683</v>
      </c>
      <c r="AD63" s="50">
        <f t="shared" si="6"/>
        <v>0.4496625412474071</v>
      </c>
      <c r="AE63" s="51">
        <f t="shared" si="7"/>
        <v>0.7536075576871266</v>
      </c>
      <c r="AF63" s="51">
        <f t="shared" si="7"/>
        <v>0.8950268692194707</v>
      </c>
    </row>
    <row r="64" spans="1:32" ht="14.25">
      <c r="A64" s="38" t="s">
        <v>88</v>
      </c>
      <c r="B64" s="97" t="s">
        <v>67</v>
      </c>
      <c r="C64" s="76" t="s">
        <v>98</v>
      </c>
      <c r="D64" s="23">
        <v>115376998.34000003</v>
      </c>
      <c r="E64" s="68">
        <v>10016479.76</v>
      </c>
      <c r="F64" s="44">
        <v>18119297.37999999</v>
      </c>
      <c r="G64" s="45">
        <v>1487608.8399999996</v>
      </c>
      <c r="H64" s="45">
        <v>4719435.91</v>
      </c>
      <c r="I64" s="46">
        <f t="shared" si="0"/>
        <v>24326342.12999999</v>
      </c>
      <c r="J64" s="68">
        <v>4165424.34</v>
      </c>
      <c r="L64" s="38" t="s">
        <v>88</v>
      </c>
      <c r="M64" s="38" t="s">
        <v>67</v>
      </c>
      <c r="N64" s="76" t="s">
        <v>98</v>
      </c>
      <c r="O64" s="23">
        <v>69185051</v>
      </c>
      <c r="P64" s="68">
        <v>7133656.739999999</v>
      </c>
      <c r="Q64" s="44">
        <v>9917576.380000003</v>
      </c>
      <c r="R64" s="45">
        <v>971650.7199999999</v>
      </c>
      <c r="S64" s="45">
        <v>3347914.320000001</v>
      </c>
      <c r="T64" s="46">
        <f t="shared" si="1"/>
        <v>14237141.420000006</v>
      </c>
      <c r="U64" s="46">
        <v>2267181.06</v>
      </c>
      <c r="W64" s="38" t="s">
        <v>88</v>
      </c>
      <c r="X64" s="38" t="s">
        <v>67</v>
      </c>
      <c r="Y64" s="76" t="s">
        <v>98</v>
      </c>
      <c r="Z64" s="48">
        <f t="shared" si="3"/>
        <v>0.6676579213622322</v>
      </c>
      <c r="AA64" s="48">
        <f t="shared" si="3"/>
        <v>0.4041157466738441</v>
      </c>
      <c r="AB64" s="47">
        <f t="shared" si="4"/>
        <v>0.8269884380764392</v>
      </c>
      <c r="AC64" s="49">
        <f t="shared" si="5"/>
        <v>0.531011925766905</v>
      </c>
      <c r="AD64" s="50">
        <f t="shared" si="6"/>
        <v>0.4096644832894045</v>
      </c>
      <c r="AE64" s="51">
        <f t="shared" si="7"/>
        <v>0.7086535430368706</v>
      </c>
      <c r="AF64" s="51">
        <f t="shared" si="7"/>
        <v>0.8372702619525234</v>
      </c>
    </row>
    <row r="65" spans="1:32" ht="14.25">
      <c r="A65" s="38" t="s">
        <v>80</v>
      </c>
      <c r="B65" s="97" t="s">
        <v>62</v>
      </c>
      <c r="C65" s="76" t="s">
        <v>98</v>
      </c>
      <c r="D65" s="23">
        <v>261068286.99999994</v>
      </c>
      <c r="E65" s="68">
        <v>22664701.36</v>
      </c>
      <c r="F65" s="44">
        <v>87756638.21999997</v>
      </c>
      <c r="G65" s="45">
        <v>18911451.340000007</v>
      </c>
      <c r="H65" s="45">
        <v>44357063.91000002</v>
      </c>
      <c r="I65" s="46">
        <f t="shared" si="0"/>
        <v>151025153.47</v>
      </c>
      <c r="J65" s="68">
        <v>32423689.56</v>
      </c>
      <c r="L65" s="38" t="s">
        <v>80</v>
      </c>
      <c r="M65" s="38" t="s">
        <v>62</v>
      </c>
      <c r="N65" s="76" t="s">
        <v>98</v>
      </c>
      <c r="O65" s="23">
        <v>157886776</v>
      </c>
      <c r="P65" s="68">
        <v>16279673.73</v>
      </c>
      <c r="Q65" s="44">
        <v>47005637.05</v>
      </c>
      <c r="R65" s="45">
        <v>13203810.799999999</v>
      </c>
      <c r="S65" s="45">
        <v>31255786.459999997</v>
      </c>
      <c r="T65" s="46">
        <f t="shared" si="1"/>
        <v>91465234.30999999</v>
      </c>
      <c r="U65" s="46">
        <v>15165513.989999998</v>
      </c>
      <c r="W65" s="38" t="s">
        <v>80</v>
      </c>
      <c r="X65" s="38" t="s">
        <v>62</v>
      </c>
      <c r="Y65" s="76" t="s">
        <v>98</v>
      </c>
      <c r="Z65" s="48">
        <f t="shared" si="3"/>
        <v>0.653515852397923</v>
      </c>
      <c r="AA65" s="48">
        <f t="shared" si="3"/>
        <v>0.39220857468622006</v>
      </c>
      <c r="AB65" s="47">
        <f t="shared" si="4"/>
        <v>0.8669385998673531</v>
      </c>
      <c r="AC65" s="49">
        <f t="shared" si="5"/>
        <v>0.43227221492752754</v>
      </c>
      <c r="AD65" s="50">
        <f t="shared" si="6"/>
        <v>0.4191632633133886</v>
      </c>
      <c r="AE65" s="51">
        <f t="shared" si="7"/>
        <v>0.651175494266331</v>
      </c>
      <c r="AF65" s="51">
        <f t="shared" si="7"/>
        <v>1.1379881737855957</v>
      </c>
    </row>
    <row r="66" spans="1:32" ht="14.25">
      <c r="A66" s="38" t="s">
        <v>81</v>
      </c>
      <c r="B66" s="97" t="s">
        <v>181</v>
      </c>
      <c r="C66" s="76" t="s">
        <v>98</v>
      </c>
      <c r="D66" s="23">
        <v>179117962.71999997</v>
      </c>
      <c r="E66" s="68">
        <v>15550165.75</v>
      </c>
      <c r="F66" s="44">
        <v>52218359.89999997</v>
      </c>
      <c r="G66" s="45">
        <v>3839558.73</v>
      </c>
      <c r="H66" s="45">
        <v>21170078.869999997</v>
      </c>
      <c r="I66" s="46">
        <f t="shared" si="0"/>
        <v>77227997.49999997</v>
      </c>
      <c r="J66" s="68">
        <v>12160276.48</v>
      </c>
      <c r="L66" s="38" t="s">
        <v>81</v>
      </c>
      <c r="M66" s="38" t="s">
        <v>181</v>
      </c>
      <c r="N66" s="76" t="s">
        <v>98</v>
      </c>
      <c r="O66" s="23">
        <v>108709127</v>
      </c>
      <c r="P66" s="68">
        <v>11208976.2</v>
      </c>
      <c r="Q66" s="44">
        <v>28613533.39999999</v>
      </c>
      <c r="R66" s="45">
        <v>2477949.5599999996</v>
      </c>
      <c r="S66" s="45">
        <v>13889657.199999994</v>
      </c>
      <c r="T66" s="46">
        <f t="shared" si="1"/>
        <v>44981140.15999998</v>
      </c>
      <c r="U66" s="46">
        <v>6616108.77</v>
      </c>
      <c r="W66" s="38" t="s">
        <v>81</v>
      </c>
      <c r="X66" s="38" t="s">
        <v>181</v>
      </c>
      <c r="Y66" s="76" t="s">
        <v>98</v>
      </c>
      <c r="Z66" s="48">
        <f t="shared" si="3"/>
        <v>0.6476809966471349</v>
      </c>
      <c r="AA66" s="48">
        <f t="shared" si="3"/>
        <v>0.387295812975319</v>
      </c>
      <c r="AB66" s="47">
        <f t="shared" si="4"/>
        <v>0.8249532195139515</v>
      </c>
      <c r="AC66" s="49">
        <f t="shared" si="5"/>
        <v>0.5494902688818253</v>
      </c>
      <c r="AD66" s="50">
        <f t="shared" si="6"/>
        <v>0.524161364471976</v>
      </c>
      <c r="AE66" s="51">
        <f t="shared" si="7"/>
        <v>0.7168972868472527</v>
      </c>
      <c r="AF66" s="51">
        <f t="shared" si="7"/>
        <v>0.837980133449348</v>
      </c>
    </row>
    <row r="67" spans="1:32" ht="14.25">
      <c r="A67" s="38" t="s">
        <v>36</v>
      </c>
      <c r="B67" s="97" t="s">
        <v>178</v>
      </c>
      <c r="C67" s="76" t="s">
        <v>98</v>
      </c>
      <c r="D67" s="23">
        <v>93076139.15000004</v>
      </c>
      <c r="E67" s="68">
        <v>8080425.72</v>
      </c>
      <c r="F67" s="44">
        <v>6795815.159999997</v>
      </c>
      <c r="G67" s="45">
        <v>1219315.8299999994</v>
      </c>
      <c r="H67" s="45">
        <v>3980472.3200000026</v>
      </c>
      <c r="I67" s="46">
        <f t="shared" si="0"/>
        <v>11995603.309999999</v>
      </c>
      <c r="J67" s="68">
        <v>1882907.19</v>
      </c>
      <c r="L67" s="38" t="s">
        <v>36</v>
      </c>
      <c r="M67" s="38" t="s">
        <v>178</v>
      </c>
      <c r="N67" s="76" t="s">
        <v>98</v>
      </c>
      <c r="O67" s="23">
        <v>56676428</v>
      </c>
      <c r="P67" s="68">
        <v>5843895.050000001</v>
      </c>
      <c r="Q67" s="44">
        <v>3785455.510000002</v>
      </c>
      <c r="R67" s="45">
        <v>737339.1400000002</v>
      </c>
      <c r="S67" s="45">
        <v>2828568.2600000002</v>
      </c>
      <c r="T67" s="46">
        <f t="shared" si="1"/>
        <v>7351362.910000002</v>
      </c>
      <c r="U67" s="46">
        <v>950843.3399999999</v>
      </c>
      <c r="W67" s="38" t="s">
        <v>36</v>
      </c>
      <c r="X67" s="38" t="s">
        <v>178</v>
      </c>
      <c r="Y67" s="76" t="s">
        <v>98</v>
      </c>
      <c r="Z67" s="48">
        <f t="shared" si="3"/>
        <v>0.6422372127968268</v>
      </c>
      <c r="AA67" s="48">
        <f t="shared" si="3"/>
        <v>0.3827123264302974</v>
      </c>
      <c r="AB67" s="47">
        <f t="shared" si="4"/>
        <v>0.7952437010678257</v>
      </c>
      <c r="AC67" s="49">
        <f t="shared" si="5"/>
        <v>0.6536702907158827</v>
      </c>
      <c r="AD67" s="50">
        <f t="shared" si="6"/>
        <v>0.4072392652811576</v>
      </c>
      <c r="AE67" s="51">
        <f t="shared" si="7"/>
        <v>0.6317522963915265</v>
      </c>
      <c r="AF67" s="51">
        <f t="shared" si="7"/>
        <v>0.9802496486960726</v>
      </c>
    </row>
    <row r="68" spans="1:32" ht="14.25">
      <c r="A68" s="38" t="s">
        <v>82</v>
      </c>
      <c r="B68" s="97" t="s">
        <v>82</v>
      </c>
      <c r="C68" s="76" t="s">
        <v>98</v>
      </c>
      <c r="D68" s="23">
        <v>218601660.26999995</v>
      </c>
      <c r="E68" s="68">
        <v>18977951.72</v>
      </c>
      <c r="F68" s="44">
        <v>55311414.45999996</v>
      </c>
      <c r="G68" s="45">
        <v>10123136.780000007</v>
      </c>
      <c r="H68" s="45">
        <v>54632060.470000006</v>
      </c>
      <c r="I68" s="46">
        <f t="shared" si="0"/>
        <v>120066611.70999998</v>
      </c>
      <c r="J68" s="68">
        <v>18235077.56</v>
      </c>
      <c r="L68" s="38" t="s">
        <v>82</v>
      </c>
      <c r="M68" s="38" t="s">
        <v>82</v>
      </c>
      <c r="N68" s="76" t="s">
        <v>98</v>
      </c>
      <c r="O68" s="23">
        <v>132008271</v>
      </c>
      <c r="P68" s="68">
        <v>13611346.35</v>
      </c>
      <c r="Q68" s="44">
        <v>30317274.289999977</v>
      </c>
      <c r="R68" s="45">
        <v>6590463.059999998</v>
      </c>
      <c r="S68" s="45">
        <v>32739909.990000017</v>
      </c>
      <c r="T68" s="46">
        <f t="shared" si="1"/>
        <v>69647647.33999999</v>
      </c>
      <c r="U68" s="46">
        <v>8860637.84</v>
      </c>
      <c r="W68" s="38" t="s">
        <v>82</v>
      </c>
      <c r="X68" s="38" t="s">
        <v>82</v>
      </c>
      <c r="Y68" s="76" t="s">
        <v>98</v>
      </c>
      <c r="Z68" s="48">
        <f t="shared" si="3"/>
        <v>0.6559694223250598</v>
      </c>
      <c r="AA68" s="48">
        <f t="shared" si="3"/>
        <v>0.39427439666907005</v>
      </c>
      <c r="AB68" s="47">
        <f t="shared" si="4"/>
        <v>0.8244191061148329</v>
      </c>
      <c r="AC68" s="49">
        <f t="shared" si="5"/>
        <v>0.5360281497427906</v>
      </c>
      <c r="AD68" s="50">
        <f t="shared" si="6"/>
        <v>0.6686686214680084</v>
      </c>
      <c r="AE68" s="51">
        <f t="shared" si="7"/>
        <v>0.7239148240552757</v>
      </c>
      <c r="AF68" s="51">
        <f t="shared" si="7"/>
        <v>1.0579870083032308</v>
      </c>
    </row>
    <row r="69" spans="1:32" ht="14.25">
      <c r="A69" s="38" t="s">
        <v>21</v>
      </c>
      <c r="B69" s="97" t="s">
        <v>67</v>
      </c>
      <c r="C69" s="76" t="s">
        <v>108</v>
      </c>
      <c r="D69" s="23">
        <v>98768501.33000003</v>
      </c>
      <c r="E69" s="68">
        <v>8574609.4</v>
      </c>
      <c r="F69" s="44">
        <v>8243397.41</v>
      </c>
      <c r="G69" s="45">
        <v>2310510.1999999993</v>
      </c>
      <c r="H69" s="45">
        <v>5806269.79</v>
      </c>
      <c r="I69" s="46">
        <f t="shared" si="0"/>
        <v>16360177.399999999</v>
      </c>
      <c r="J69" s="68">
        <v>1954372.45</v>
      </c>
      <c r="L69" s="38" t="s">
        <v>21</v>
      </c>
      <c r="M69" s="38" t="s">
        <v>67</v>
      </c>
      <c r="N69" s="76" t="s">
        <v>108</v>
      </c>
      <c r="O69" s="23">
        <v>60139099</v>
      </c>
      <c r="P69" s="68">
        <v>6200930.38</v>
      </c>
      <c r="Q69" s="44">
        <v>4537375.6499999985</v>
      </c>
      <c r="R69" s="45">
        <v>1451434.4100000008</v>
      </c>
      <c r="S69" s="45">
        <v>4013343.280000001</v>
      </c>
      <c r="T69" s="46">
        <f t="shared" si="1"/>
        <v>10002153.34</v>
      </c>
      <c r="U69" s="46">
        <v>1055291.0999999999</v>
      </c>
      <c r="W69" s="38" t="s">
        <v>21</v>
      </c>
      <c r="X69" s="38" t="s">
        <v>67</v>
      </c>
      <c r="Y69" s="76" t="s">
        <v>108</v>
      </c>
      <c r="Z69" s="48">
        <f t="shared" si="3"/>
        <v>0.6423342379971477</v>
      </c>
      <c r="AA69" s="48">
        <f t="shared" si="3"/>
        <v>0.38279401227529997</v>
      </c>
      <c r="AB69" s="47">
        <f t="shared" si="4"/>
        <v>0.816776490613027</v>
      </c>
      <c r="AC69" s="49">
        <f t="shared" si="5"/>
        <v>0.5918805452600493</v>
      </c>
      <c r="AD69" s="50">
        <f t="shared" si="6"/>
        <v>0.4467413786741907</v>
      </c>
      <c r="AE69" s="51">
        <f t="shared" si="7"/>
        <v>0.6356655255997103</v>
      </c>
      <c r="AF69" s="51">
        <f t="shared" si="7"/>
        <v>0.8519747300057778</v>
      </c>
    </row>
    <row r="70" spans="1:32" ht="14.25">
      <c r="A70" s="38" t="s">
        <v>47</v>
      </c>
      <c r="B70" s="97" t="s">
        <v>178</v>
      </c>
      <c r="C70" s="76" t="s">
        <v>98</v>
      </c>
      <c r="D70" s="23">
        <v>91041329.38000001</v>
      </c>
      <c r="E70" s="68">
        <v>7903773.24</v>
      </c>
      <c r="F70" s="44">
        <v>3968057.7900000005</v>
      </c>
      <c r="G70" s="45">
        <v>1832237.6400000008</v>
      </c>
      <c r="H70" s="45">
        <v>5124499.210000001</v>
      </c>
      <c r="I70" s="46">
        <f t="shared" si="0"/>
        <v>10924794.640000002</v>
      </c>
      <c r="J70" s="68">
        <v>1378994.8900000001</v>
      </c>
      <c r="L70" s="38" t="s">
        <v>47</v>
      </c>
      <c r="M70" s="38" t="s">
        <v>178</v>
      </c>
      <c r="N70" s="76" t="s">
        <v>98</v>
      </c>
      <c r="O70" s="23">
        <v>55171158</v>
      </c>
      <c r="P70" s="68">
        <v>5688687.029999999</v>
      </c>
      <c r="Q70" s="44">
        <v>2151387.06</v>
      </c>
      <c r="R70" s="45">
        <v>1164486.4500000007</v>
      </c>
      <c r="S70" s="45">
        <v>3150171.150000001</v>
      </c>
      <c r="T70" s="46">
        <f t="shared" si="1"/>
        <v>6466044.660000002</v>
      </c>
      <c r="U70" s="46">
        <v>635478.09</v>
      </c>
      <c r="W70" s="38" t="s">
        <v>47</v>
      </c>
      <c r="X70" s="38" t="s">
        <v>178</v>
      </c>
      <c r="Y70" s="76" t="s">
        <v>98</v>
      </c>
      <c r="Z70" s="48">
        <f t="shared" si="3"/>
        <v>0.6501616547544644</v>
      </c>
      <c r="AA70" s="48">
        <f t="shared" si="3"/>
        <v>0.3893844393826673</v>
      </c>
      <c r="AB70" s="47">
        <f t="shared" si="4"/>
        <v>0.8444183586378922</v>
      </c>
      <c r="AC70" s="49">
        <f t="shared" si="5"/>
        <v>0.5734297638242161</v>
      </c>
      <c r="AD70" s="50">
        <f t="shared" si="6"/>
        <v>0.6267367600011191</v>
      </c>
      <c r="AE70" s="51">
        <f t="shared" si="7"/>
        <v>0.6895637463784543</v>
      </c>
      <c r="AF70" s="51">
        <f t="shared" si="7"/>
        <v>1.1700116993805407</v>
      </c>
    </row>
    <row r="71" spans="1:32" ht="14.25">
      <c r="A71" s="38" t="s">
        <v>22</v>
      </c>
      <c r="B71" s="97" t="s">
        <v>17</v>
      </c>
      <c r="C71" s="76" t="s">
        <v>109</v>
      </c>
      <c r="D71" s="23">
        <v>213148151.18999994</v>
      </c>
      <c r="E71" s="68">
        <v>18504504.12</v>
      </c>
      <c r="F71" s="44">
        <v>64348574.04</v>
      </c>
      <c r="G71" s="45">
        <v>3153337.01</v>
      </c>
      <c r="H71" s="45">
        <v>15766991.820000006</v>
      </c>
      <c r="I71" s="46">
        <f t="shared" si="0"/>
        <v>83268902.87</v>
      </c>
      <c r="J71" s="68">
        <v>15191950.159999996</v>
      </c>
      <c r="L71" s="38" t="s">
        <v>22</v>
      </c>
      <c r="M71" s="38" t="s">
        <v>17</v>
      </c>
      <c r="N71" s="76" t="s">
        <v>109</v>
      </c>
      <c r="O71" s="23">
        <v>129604252</v>
      </c>
      <c r="P71" s="68">
        <v>13363468.329999998</v>
      </c>
      <c r="Q71" s="44">
        <v>35530366.410000004</v>
      </c>
      <c r="R71" s="45">
        <v>1898713.9699999993</v>
      </c>
      <c r="S71" s="45">
        <v>9600972.620000005</v>
      </c>
      <c r="T71" s="46">
        <f t="shared" si="1"/>
        <v>47030053.00000001</v>
      </c>
      <c r="U71" s="46">
        <v>8240179.2299999995</v>
      </c>
      <c r="W71" s="38" t="s">
        <v>22</v>
      </c>
      <c r="X71" s="38" t="s">
        <v>17</v>
      </c>
      <c r="Y71" s="76" t="s">
        <v>109</v>
      </c>
      <c r="Z71" s="48">
        <f t="shared" si="3"/>
        <v>0.6446077030713462</v>
      </c>
      <c r="AA71" s="48">
        <f t="shared" si="3"/>
        <v>0.38470819573529114</v>
      </c>
      <c r="AB71" s="47">
        <f t="shared" si="4"/>
        <v>0.8110866996825883</v>
      </c>
      <c r="AC71" s="49">
        <f t="shared" si="5"/>
        <v>0.660775166677686</v>
      </c>
      <c r="AD71" s="50">
        <f t="shared" si="6"/>
        <v>0.6422285995436989</v>
      </c>
      <c r="AE71" s="51">
        <f t="shared" si="7"/>
        <v>0.77054665173352</v>
      </c>
      <c r="AF71" s="51">
        <f t="shared" si="7"/>
        <v>0.8436431703682734</v>
      </c>
    </row>
    <row r="72" spans="1:32" ht="14.25">
      <c r="A72" s="38" t="s">
        <v>83</v>
      </c>
      <c r="B72" s="97" t="s">
        <v>10</v>
      </c>
      <c r="C72" s="76" t="s">
        <v>97</v>
      </c>
      <c r="D72" s="23">
        <v>107617006.80000001</v>
      </c>
      <c r="E72" s="68">
        <v>9342794.370000001</v>
      </c>
      <c r="F72" s="44">
        <v>10259318.150000006</v>
      </c>
      <c r="G72" s="45">
        <v>1450682.9500000004</v>
      </c>
      <c r="H72" s="45">
        <v>5139087.550000003</v>
      </c>
      <c r="I72" s="46">
        <f t="shared" si="0"/>
        <v>16849088.65000001</v>
      </c>
      <c r="J72" s="68">
        <v>2442445.96</v>
      </c>
      <c r="L72" s="38" t="s">
        <v>83</v>
      </c>
      <c r="M72" s="38" t="s">
        <v>10</v>
      </c>
      <c r="N72" s="76" t="s">
        <v>97</v>
      </c>
      <c r="O72" s="23">
        <v>65630851</v>
      </c>
      <c r="P72" s="68">
        <v>6767183.88</v>
      </c>
      <c r="Q72" s="44">
        <v>5692671.739999998</v>
      </c>
      <c r="R72" s="45">
        <v>723103.6199999998</v>
      </c>
      <c r="S72" s="45">
        <v>3555641.6499999994</v>
      </c>
      <c r="T72" s="46">
        <f t="shared" si="1"/>
        <v>9971417.009999998</v>
      </c>
      <c r="U72" s="46">
        <v>1383213.15</v>
      </c>
      <c r="W72" s="38" t="s">
        <v>83</v>
      </c>
      <c r="X72" s="38" t="s">
        <v>10</v>
      </c>
      <c r="Y72" s="76" t="s">
        <v>97</v>
      </c>
      <c r="Z72" s="48">
        <f aca="true" t="shared" si="8" ref="Z72:AA85">+D72/O72-1</f>
        <v>0.6397320034750122</v>
      </c>
      <c r="AA72" s="48">
        <f t="shared" si="8"/>
        <v>0.38060300054976515</v>
      </c>
      <c r="AB72" s="47">
        <f aca="true" t="shared" si="9" ref="AB72:AB85">+F72/Q72-1</f>
        <v>0.8021973896566199</v>
      </c>
      <c r="AC72" s="49">
        <f aca="true" t="shared" si="10" ref="AC72:AC85">+G72/R72-1</f>
        <v>1.0061895831748164</v>
      </c>
      <c r="AD72" s="50">
        <f aca="true" t="shared" si="11" ref="AD72:AD85">+H72/S72-1</f>
        <v>0.44533337604480017</v>
      </c>
      <c r="AE72" s="51">
        <f aca="true" t="shared" si="12" ref="AE72:AF85">+I72/T72-1</f>
        <v>0.6897386432743338</v>
      </c>
      <c r="AF72" s="51">
        <f t="shared" si="12"/>
        <v>0.7657769953965519</v>
      </c>
    </row>
    <row r="73" spans="1:32" ht="14.25">
      <c r="A73" s="38" t="s">
        <v>84</v>
      </c>
      <c r="B73" s="97" t="s">
        <v>78</v>
      </c>
      <c r="C73" s="76" t="s">
        <v>98</v>
      </c>
      <c r="D73" s="23">
        <v>124617514.52000001</v>
      </c>
      <c r="E73" s="68">
        <v>10818697.23</v>
      </c>
      <c r="F73" s="44">
        <v>14396512.750000006</v>
      </c>
      <c r="G73" s="45">
        <v>4335034.820000001</v>
      </c>
      <c r="H73" s="45">
        <v>16569384.96</v>
      </c>
      <c r="I73" s="46">
        <f t="shared" si="0"/>
        <v>35300932.53000001</v>
      </c>
      <c r="J73" s="68">
        <v>5386065.46</v>
      </c>
      <c r="L73" s="38" t="s">
        <v>84</v>
      </c>
      <c r="M73" s="38" t="s">
        <v>78</v>
      </c>
      <c r="N73" s="76" t="s">
        <v>98</v>
      </c>
      <c r="O73" s="23">
        <v>75420065</v>
      </c>
      <c r="P73" s="68">
        <v>7776547.73</v>
      </c>
      <c r="Q73" s="44">
        <v>7717214.61</v>
      </c>
      <c r="R73" s="45">
        <v>2965913.5000000005</v>
      </c>
      <c r="S73" s="45">
        <v>9853979.18</v>
      </c>
      <c r="T73" s="46">
        <f t="shared" si="1"/>
        <v>20537107.29</v>
      </c>
      <c r="U73" s="46">
        <v>2497190.2800000003</v>
      </c>
      <c r="W73" s="38" t="s">
        <v>84</v>
      </c>
      <c r="X73" s="38" t="s">
        <v>78</v>
      </c>
      <c r="Y73" s="76" t="s">
        <v>98</v>
      </c>
      <c r="Z73" s="48">
        <f t="shared" si="8"/>
        <v>0.652312478383571</v>
      </c>
      <c r="AA73" s="48">
        <f t="shared" si="8"/>
        <v>0.3911953743001073</v>
      </c>
      <c r="AB73" s="47">
        <f t="shared" si="9"/>
        <v>0.8655063358410353</v>
      </c>
      <c r="AC73" s="49">
        <f t="shared" si="10"/>
        <v>0.4616187626510351</v>
      </c>
      <c r="AD73" s="50">
        <f t="shared" si="11"/>
        <v>0.6814917768072655</v>
      </c>
      <c r="AE73" s="51">
        <f t="shared" si="12"/>
        <v>0.7188853343133121</v>
      </c>
      <c r="AF73" s="51">
        <f t="shared" si="12"/>
        <v>1.1568502421048987</v>
      </c>
    </row>
    <row r="74" spans="1:32" ht="14.25">
      <c r="A74" s="38" t="s">
        <v>23</v>
      </c>
      <c r="B74" s="97" t="s">
        <v>78</v>
      </c>
      <c r="C74" s="76" t="s">
        <v>98</v>
      </c>
      <c r="D74" s="23">
        <v>91099675.10000001</v>
      </c>
      <c r="E74" s="68">
        <v>7908838.54</v>
      </c>
      <c r="F74" s="44">
        <v>5245478.349999998</v>
      </c>
      <c r="G74" s="45">
        <v>1816460.9399999985</v>
      </c>
      <c r="H74" s="45">
        <v>6369505.8</v>
      </c>
      <c r="I74" s="46">
        <f t="shared" si="0"/>
        <v>13431445.089999996</v>
      </c>
      <c r="J74" s="68">
        <v>1672570.52</v>
      </c>
      <c r="L74" s="38" t="s">
        <v>23</v>
      </c>
      <c r="M74" s="38" t="s">
        <v>78</v>
      </c>
      <c r="N74" s="76" t="s">
        <v>98</v>
      </c>
      <c r="O74" s="23">
        <v>54930757</v>
      </c>
      <c r="P74" s="68">
        <v>5663899.239999999</v>
      </c>
      <c r="Q74" s="44">
        <v>2816137.95</v>
      </c>
      <c r="R74" s="45">
        <v>1132646.4500000002</v>
      </c>
      <c r="S74" s="45">
        <v>3849684.839999999</v>
      </c>
      <c r="T74" s="46">
        <f t="shared" si="1"/>
        <v>7798469.239999999</v>
      </c>
      <c r="U74" s="46">
        <v>842561.2999999999</v>
      </c>
      <c r="W74" s="38" t="s">
        <v>23</v>
      </c>
      <c r="X74" s="38" t="s">
        <v>78</v>
      </c>
      <c r="Y74" s="76" t="s">
        <v>98</v>
      </c>
      <c r="Z74" s="48">
        <f t="shared" si="8"/>
        <v>0.6584456518594857</v>
      </c>
      <c r="AA74" s="48">
        <f t="shared" si="8"/>
        <v>0.39635932859568324</v>
      </c>
      <c r="AB74" s="47">
        <f t="shared" si="9"/>
        <v>0.8626496439920486</v>
      </c>
      <c r="AC74" s="49">
        <f t="shared" si="10"/>
        <v>0.603731632231751</v>
      </c>
      <c r="AD74" s="50">
        <f t="shared" si="11"/>
        <v>0.6545525321496193</v>
      </c>
      <c r="AE74" s="51">
        <f t="shared" si="12"/>
        <v>0.7223181468880164</v>
      </c>
      <c r="AF74" s="51">
        <f t="shared" si="12"/>
        <v>0.9851024726628201</v>
      </c>
    </row>
    <row r="75" spans="1:32" ht="14.25">
      <c r="A75" s="38" t="s">
        <v>35</v>
      </c>
      <c r="B75" s="97" t="s">
        <v>62</v>
      </c>
      <c r="C75" s="76" t="s">
        <v>110</v>
      </c>
      <c r="D75" s="23">
        <v>100245379.44000003</v>
      </c>
      <c r="E75" s="68">
        <v>8702824.91</v>
      </c>
      <c r="F75" s="44">
        <v>20659390.299999997</v>
      </c>
      <c r="G75" s="45">
        <v>2183038.0999999996</v>
      </c>
      <c r="H75" s="45">
        <v>6070447.209999996</v>
      </c>
      <c r="I75" s="46">
        <f aca="true" t="shared" si="13" ref="I75:I88">+F75+G75+H75</f>
        <v>28912875.609999996</v>
      </c>
      <c r="J75" s="68">
        <v>4765957.149999999</v>
      </c>
      <c r="L75" s="38" t="s">
        <v>35</v>
      </c>
      <c r="M75" s="38" t="s">
        <v>62</v>
      </c>
      <c r="N75" s="76" t="s">
        <v>110</v>
      </c>
      <c r="O75" s="23">
        <v>61069829</v>
      </c>
      <c r="P75" s="68">
        <v>6296897.840000001</v>
      </c>
      <c r="Q75" s="44">
        <v>11519012.930000003</v>
      </c>
      <c r="R75" s="45">
        <v>1187889.2299999997</v>
      </c>
      <c r="S75" s="45">
        <v>4083469.1200000024</v>
      </c>
      <c r="T75" s="46">
        <f aca="true" t="shared" si="14" ref="T75:T88">+Q75+R75+S75</f>
        <v>16790371.280000005</v>
      </c>
      <c r="U75" s="46">
        <v>2760323.44</v>
      </c>
      <c r="W75" s="38" t="s">
        <v>35</v>
      </c>
      <c r="X75" s="38" t="s">
        <v>62</v>
      </c>
      <c r="Y75" s="76" t="s">
        <v>110</v>
      </c>
      <c r="Z75" s="48">
        <f t="shared" si="8"/>
        <v>0.6414878030852196</v>
      </c>
      <c r="AA75" s="48">
        <f t="shared" si="8"/>
        <v>0.3820813249846211</v>
      </c>
      <c r="AB75" s="47">
        <f t="shared" si="9"/>
        <v>0.7935035254795908</v>
      </c>
      <c r="AC75" s="49">
        <f t="shared" si="10"/>
        <v>0.8377455110018972</v>
      </c>
      <c r="AD75" s="50">
        <f t="shared" si="11"/>
        <v>0.4865906981561776</v>
      </c>
      <c r="AE75" s="51">
        <f t="shared" si="12"/>
        <v>0.7219914394888822</v>
      </c>
      <c r="AF75" s="51">
        <f t="shared" si="12"/>
        <v>0.7265937320736586</v>
      </c>
    </row>
    <row r="76" spans="1:32" ht="14.25">
      <c r="A76" s="38" t="s">
        <v>24</v>
      </c>
      <c r="B76" s="97" t="s">
        <v>71</v>
      </c>
      <c r="C76" s="76" t="s">
        <v>111</v>
      </c>
      <c r="D76" s="23">
        <v>177181611.43000016</v>
      </c>
      <c r="E76" s="68">
        <v>15382060.980000002</v>
      </c>
      <c r="F76" s="44">
        <v>39045812.719999984</v>
      </c>
      <c r="G76" s="45">
        <v>9419465.909999996</v>
      </c>
      <c r="H76" s="45">
        <v>32192253.020000003</v>
      </c>
      <c r="I76" s="46">
        <f t="shared" si="13"/>
        <v>80657531.64999998</v>
      </c>
      <c r="J76" s="68">
        <v>17394167.790000003</v>
      </c>
      <c r="L76" s="38" t="s">
        <v>24</v>
      </c>
      <c r="M76" s="38" t="s">
        <v>71</v>
      </c>
      <c r="N76" s="76" t="s">
        <v>111</v>
      </c>
      <c r="O76" s="23">
        <v>106190419</v>
      </c>
      <c r="P76" s="68">
        <v>10949272.790000001</v>
      </c>
      <c r="Q76" s="44">
        <v>20581773.09000002</v>
      </c>
      <c r="R76" s="45">
        <v>6360367.489999997</v>
      </c>
      <c r="S76" s="45">
        <v>20314338.9</v>
      </c>
      <c r="T76" s="46">
        <f t="shared" si="14"/>
        <v>47256479.48000002</v>
      </c>
      <c r="U76" s="46">
        <v>7632500.94</v>
      </c>
      <c r="W76" s="38" t="s">
        <v>24</v>
      </c>
      <c r="X76" s="38" t="s">
        <v>71</v>
      </c>
      <c r="Y76" s="76" t="s">
        <v>111</v>
      </c>
      <c r="Z76" s="48">
        <f t="shared" si="8"/>
        <v>0.6685272842741128</v>
      </c>
      <c r="AA76" s="48">
        <f t="shared" si="8"/>
        <v>0.404847725964822</v>
      </c>
      <c r="AB76" s="47">
        <f t="shared" si="9"/>
        <v>0.8971063644157564</v>
      </c>
      <c r="AC76" s="49">
        <f t="shared" si="10"/>
        <v>0.4809625268995268</v>
      </c>
      <c r="AD76" s="50">
        <f t="shared" si="11"/>
        <v>0.5847059152882403</v>
      </c>
      <c r="AE76" s="51">
        <f t="shared" si="12"/>
        <v>0.7068036497330703</v>
      </c>
      <c r="AF76" s="51">
        <f t="shared" si="12"/>
        <v>1.2789604517231807</v>
      </c>
    </row>
    <row r="77" spans="1:32" ht="14.25">
      <c r="A77" s="38" t="s">
        <v>85</v>
      </c>
      <c r="B77" s="97" t="s">
        <v>9</v>
      </c>
      <c r="C77" s="76" t="s">
        <v>112</v>
      </c>
      <c r="D77" s="23">
        <v>111163337.51999998</v>
      </c>
      <c r="E77" s="68">
        <v>9650669.86</v>
      </c>
      <c r="F77" s="44">
        <v>7196522.15</v>
      </c>
      <c r="G77" s="45">
        <v>4097748.1299999985</v>
      </c>
      <c r="H77" s="45">
        <v>13210359.69</v>
      </c>
      <c r="I77" s="46">
        <f t="shared" si="13"/>
        <v>24504629.97</v>
      </c>
      <c r="J77" s="68">
        <v>2759174.49</v>
      </c>
      <c r="L77" s="38" t="s">
        <v>85</v>
      </c>
      <c r="M77" s="38" t="s">
        <v>9</v>
      </c>
      <c r="N77" s="76" t="s">
        <v>112</v>
      </c>
      <c r="O77" s="23">
        <v>65676064</v>
      </c>
      <c r="P77" s="68">
        <v>6771845.8</v>
      </c>
      <c r="Q77" s="44">
        <v>3920032.1299999985</v>
      </c>
      <c r="R77" s="45">
        <v>2753858.87</v>
      </c>
      <c r="S77" s="45">
        <v>8866378.710000003</v>
      </c>
      <c r="T77" s="46">
        <f t="shared" si="14"/>
        <v>15540269.71</v>
      </c>
      <c r="U77" s="46">
        <v>1383274.6400000001</v>
      </c>
      <c r="W77" s="38" t="s">
        <v>85</v>
      </c>
      <c r="X77" s="38" t="s">
        <v>9</v>
      </c>
      <c r="Y77" s="76" t="s">
        <v>112</v>
      </c>
      <c r="Z77" s="48">
        <f t="shared" si="8"/>
        <v>0.6926004810519701</v>
      </c>
      <c r="AA77" s="48">
        <f t="shared" si="8"/>
        <v>0.42511659967213067</v>
      </c>
      <c r="AB77" s="47">
        <f t="shared" si="9"/>
        <v>0.8358324399754353</v>
      </c>
      <c r="AC77" s="49">
        <f t="shared" si="10"/>
        <v>0.488002226490277</v>
      </c>
      <c r="AD77" s="50">
        <f t="shared" si="11"/>
        <v>0.4899385783172796</v>
      </c>
      <c r="AE77" s="51">
        <f t="shared" si="12"/>
        <v>0.5768471479122095</v>
      </c>
      <c r="AF77" s="51">
        <f t="shared" si="12"/>
        <v>0.9946686003005158</v>
      </c>
    </row>
    <row r="78" spans="1:32" ht="14.25">
      <c r="A78" s="38" t="s">
        <v>25</v>
      </c>
      <c r="B78" s="97" t="s">
        <v>78</v>
      </c>
      <c r="C78" s="76" t="s">
        <v>97</v>
      </c>
      <c r="D78" s="23">
        <v>177914580.56000012</v>
      </c>
      <c r="E78" s="68">
        <v>15445693.86</v>
      </c>
      <c r="F78" s="44">
        <v>40145675.21</v>
      </c>
      <c r="G78" s="45">
        <v>7975149.249999998</v>
      </c>
      <c r="H78" s="45">
        <v>48782676.27999996</v>
      </c>
      <c r="I78" s="46">
        <f t="shared" si="13"/>
        <v>96903500.73999995</v>
      </c>
      <c r="J78" s="68">
        <v>15833502.580000002</v>
      </c>
      <c r="L78" s="38" t="s">
        <v>25</v>
      </c>
      <c r="M78" s="38" t="s">
        <v>78</v>
      </c>
      <c r="N78" s="76" t="s">
        <v>97</v>
      </c>
      <c r="O78" s="23">
        <v>110662117</v>
      </c>
      <c r="P78" s="68">
        <v>11410348.66</v>
      </c>
      <c r="Q78" s="44">
        <v>21558970.570000008</v>
      </c>
      <c r="R78" s="45">
        <v>5410288.489999997</v>
      </c>
      <c r="S78" s="45">
        <v>28704136.87000001</v>
      </c>
      <c r="T78" s="46">
        <f t="shared" si="14"/>
        <v>55673395.930000015</v>
      </c>
      <c r="U78" s="46">
        <v>7562441.259999999</v>
      </c>
      <c r="W78" s="38" t="s">
        <v>25</v>
      </c>
      <c r="X78" s="38" t="s">
        <v>78</v>
      </c>
      <c r="Y78" s="76" t="s">
        <v>97</v>
      </c>
      <c r="Z78" s="48">
        <f t="shared" si="8"/>
        <v>0.6077279685513346</v>
      </c>
      <c r="AA78" s="48">
        <f t="shared" si="8"/>
        <v>0.35365660772017105</v>
      </c>
      <c r="AB78" s="47">
        <f t="shared" si="9"/>
        <v>0.8621332164098774</v>
      </c>
      <c r="AC78" s="49">
        <f t="shared" si="10"/>
        <v>0.4740709787917432</v>
      </c>
      <c r="AD78" s="50">
        <f t="shared" si="11"/>
        <v>0.6994998491309781</v>
      </c>
      <c r="AE78" s="51">
        <f t="shared" si="12"/>
        <v>0.7405710415409166</v>
      </c>
      <c r="AF78" s="51">
        <f t="shared" si="12"/>
        <v>1.0937025539289946</v>
      </c>
    </row>
    <row r="79" spans="1:32" ht="14.25">
      <c r="A79" s="38" t="s">
        <v>26</v>
      </c>
      <c r="B79" s="97" t="s">
        <v>26</v>
      </c>
      <c r="C79" s="76" t="s">
        <v>97</v>
      </c>
      <c r="D79" s="23">
        <v>425065570.6100001</v>
      </c>
      <c r="E79" s="68">
        <v>36902162</v>
      </c>
      <c r="F79" s="44">
        <v>134447519.23000002</v>
      </c>
      <c r="G79" s="45">
        <v>26365640.370000012</v>
      </c>
      <c r="H79" s="45">
        <v>80189523.17999993</v>
      </c>
      <c r="I79" s="46">
        <f t="shared" si="13"/>
        <v>241002682.77999997</v>
      </c>
      <c r="J79" s="68">
        <v>39454413.919999994</v>
      </c>
      <c r="L79" s="38" t="s">
        <v>26</v>
      </c>
      <c r="M79" s="38" t="s">
        <v>26</v>
      </c>
      <c r="N79" s="76" t="s">
        <v>97</v>
      </c>
      <c r="O79" s="23">
        <v>265391687</v>
      </c>
      <c r="P79" s="68">
        <v>27364483.49</v>
      </c>
      <c r="Q79" s="44">
        <v>75576508.34000003</v>
      </c>
      <c r="R79" s="45">
        <v>14857431.250000004</v>
      </c>
      <c r="S79" s="45">
        <v>46884824.71999999</v>
      </c>
      <c r="T79" s="46">
        <f t="shared" si="14"/>
        <v>137318764.31000003</v>
      </c>
      <c r="U79" s="46">
        <v>22305939.189999998</v>
      </c>
      <c r="W79" s="38" t="s">
        <v>26</v>
      </c>
      <c r="X79" s="38" t="s">
        <v>26</v>
      </c>
      <c r="Y79" s="76" t="s">
        <v>97</v>
      </c>
      <c r="Z79" s="48">
        <f t="shared" si="8"/>
        <v>0.6016536742916143</v>
      </c>
      <c r="AA79" s="48">
        <f t="shared" si="8"/>
        <v>0.34854224504129316</v>
      </c>
      <c r="AB79" s="47">
        <f t="shared" si="9"/>
        <v>0.7789591260971447</v>
      </c>
      <c r="AC79" s="49">
        <f t="shared" si="10"/>
        <v>0.7745759631228315</v>
      </c>
      <c r="AD79" s="50">
        <f t="shared" si="11"/>
        <v>0.7103513484138702</v>
      </c>
      <c r="AE79" s="51">
        <f t="shared" si="12"/>
        <v>0.7550600895004509</v>
      </c>
      <c r="AF79" s="51">
        <f t="shared" si="12"/>
        <v>0.768785146589472</v>
      </c>
    </row>
    <row r="80" spans="1:32" ht="14.25">
      <c r="A80" s="38" t="s">
        <v>27</v>
      </c>
      <c r="B80" s="97" t="s">
        <v>33</v>
      </c>
      <c r="C80" s="76" t="s">
        <v>98</v>
      </c>
      <c r="D80" s="23">
        <v>102469813.13999997</v>
      </c>
      <c r="E80" s="68">
        <v>8895939.620000001</v>
      </c>
      <c r="F80" s="44">
        <v>10195272.120000001</v>
      </c>
      <c r="G80" s="45">
        <v>1385605.1799999985</v>
      </c>
      <c r="H80" s="45">
        <v>4613606.789999998</v>
      </c>
      <c r="I80" s="46">
        <f t="shared" si="13"/>
        <v>16194484.089999996</v>
      </c>
      <c r="J80" s="68">
        <v>2648194.37</v>
      </c>
      <c r="L80" s="38" t="s">
        <v>27</v>
      </c>
      <c r="M80" s="38" t="s">
        <v>33</v>
      </c>
      <c r="N80" s="76" t="s">
        <v>98</v>
      </c>
      <c r="O80" s="23">
        <v>61839557</v>
      </c>
      <c r="P80" s="68">
        <v>6376264.29</v>
      </c>
      <c r="Q80" s="44">
        <v>5500553.23</v>
      </c>
      <c r="R80" s="45">
        <v>834212.3700000002</v>
      </c>
      <c r="S80" s="45">
        <v>2944243.8400000012</v>
      </c>
      <c r="T80" s="46">
        <f t="shared" si="14"/>
        <v>9279009.440000001</v>
      </c>
      <c r="U80" s="46">
        <v>1323057.44</v>
      </c>
      <c r="W80" s="38" t="s">
        <v>27</v>
      </c>
      <c r="X80" s="38" t="s">
        <v>33</v>
      </c>
      <c r="Y80" s="76" t="s">
        <v>98</v>
      </c>
      <c r="Z80" s="48">
        <f t="shared" si="8"/>
        <v>0.6570269599441014</v>
      </c>
      <c r="AA80" s="48">
        <f t="shared" si="8"/>
        <v>0.39516481993251906</v>
      </c>
      <c r="AB80" s="47">
        <f t="shared" si="9"/>
        <v>0.8534994015501964</v>
      </c>
      <c r="AC80" s="49">
        <f t="shared" si="10"/>
        <v>0.6609741473864721</v>
      </c>
      <c r="AD80" s="50">
        <f t="shared" si="11"/>
        <v>0.5669920837806681</v>
      </c>
      <c r="AE80" s="51">
        <f t="shared" si="12"/>
        <v>0.7452815620801863</v>
      </c>
      <c r="AF80" s="51">
        <f t="shared" si="12"/>
        <v>1.0015717307027883</v>
      </c>
    </row>
    <row r="81" spans="1:32" ht="14.25">
      <c r="A81" s="38" t="s">
        <v>32</v>
      </c>
      <c r="B81" s="97" t="s">
        <v>67</v>
      </c>
      <c r="C81" s="76" t="s">
        <v>113</v>
      </c>
      <c r="D81" s="23">
        <v>115316829.25</v>
      </c>
      <c r="E81" s="68">
        <v>10011256.17</v>
      </c>
      <c r="F81" s="44">
        <v>17346486.83</v>
      </c>
      <c r="G81" s="45">
        <v>3677792.72</v>
      </c>
      <c r="H81" s="45">
        <v>20684383.199999996</v>
      </c>
      <c r="I81" s="46">
        <f t="shared" si="13"/>
        <v>41708662.74999999</v>
      </c>
      <c r="J81" s="68">
        <v>5256279.85</v>
      </c>
      <c r="L81" s="38" t="s">
        <v>32</v>
      </c>
      <c r="M81" s="38" t="s">
        <v>67</v>
      </c>
      <c r="N81" s="76" t="s">
        <v>113</v>
      </c>
      <c r="O81" s="23">
        <v>70017636</v>
      </c>
      <c r="P81" s="68">
        <v>7219504.409999999</v>
      </c>
      <c r="Q81" s="44">
        <v>9760270.889999999</v>
      </c>
      <c r="R81" s="45">
        <v>2324965.71</v>
      </c>
      <c r="S81" s="45">
        <v>12021252.120000003</v>
      </c>
      <c r="T81" s="46">
        <f t="shared" si="14"/>
        <v>24106488.72</v>
      </c>
      <c r="U81" s="46">
        <v>2510156.8600000003</v>
      </c>
      <c r="W81" s="38" t="s">
        <v>32</v>
      </c>
      <c r="X81" s="38" t="s">
        <v>67</v>
      </c>
      <c r="Y81" s="76" t="s">
        <v>113</v>
      </c>
      <c r="Z81" s="48">
        <f t="shared" si="8"/>
        <v>0.6469683330925369</v>
      </c>
      <c r="AA81" s="48">
        <f t="shared" si="8"/>
        <v>0.3866957621264202</v>
      </c>
      <c r="AB81" s="47">
        <f t="shared" si="9"/>
        <v>0.7772546505622653</v>
      </c>
      <c r="AC81" s="49">
        <f t="shared" si="10"/>
        <v>0.581869661208896</v>
      </c>
      <c r="AD81" s="50">
        <f t="shared" si="11"/>
        <v>0.720651309324672</v>
      </c>
      <c r="AE81" s="51">
        <f t="shared" si="12"/>
        <v>0.7301840692956794</v>
      </c>
      <c r="AF81" s="51">
        <f t="shared" si="12"/>
        <v>1.0940045356368682</v>
      </c>
    </row>
    <row r="82" spans="1:32" ht="14.25">
      <c r="A82" s="38" t="s">
        <v>29</v>
      </c>
      <c r="B82" s="97" t="s">
        <v>33</v>
      </c>
      <c r="C82" s="76" t="s">
        <v>98</v>
      </c>
      <c r="D82" s="23">
        <v>92928451.38</v>
      </c>
      <c r="E82" s="68">
        <v>8067604.17</v>
      </c>
      <c r="F82" s="44">
        <v>6330415.149999999</v>
      </c>
      <c r="G82" s="45">
        <v>619118.9699999997</v>
      </c>
      <c r="H82" s="45">
        <v>1517377.4300000016</v>
      </c>
      <c r="I82" s="46">
        <f t="shared" si="13"/>
        <v>8466911.55</v>
      </c>
      <c r="J82" s="68">
        <v>1496455.81</v>
      </c>
      <c r="L82" s="38" t="s">
        <v>29</v>
      </c>
      <c r="M82" s="38" t="s">
        <v>33</v>
      </c>
      <c r="N82" s="76" t="s">
        <v>98</v>
      </c>
      <c r="O82" s="23">
        <v>56058881</v>
      </c>
      <c r="P82" s="68">
        <v>5780219.97</v>
      </c>
      <c r="Q82" s="44">
        <v>3448008.1399999997</v>
      </c>
      <c r="R82" s="45">
        <v>493588.9500000002</v>
      </c>
      <c r="S82" s="45">
        <v>1210102.9200000006</v>
      </c>
      <c r="T82" s="46">
        <f t="shared" si="14"/>
        <v>5151700.010000001</v>
      </c>
      <c r="U82" s="46">
        <v>785112.6099999999</v>
      </c>
      <c r="W82" s="38" t="s">
        <v>29</v>
      </c>
      <c r="X82" s="38" t="s">
        <v>33</v>
      </c>
      <c r="Y82" s="76" t="s">
        <v>98</v>
      </c>
      <c r="Z82" s="48">
        <f t="shared" si="8"/>
        <v>0.6576936557117505</v>
      </c>
      <c r="AA82" s="48">
        <f t="shared" si="8"/>
        <v>0.3957261508855692</v>
      </c>
      <c r="AB82" s="47">
        <f t="shared" si="9"/>
        <v>0.8359629365608168</v>
      </c>
      <c r="AC82" s="49">
        <f t="shared" si="10"/>
        <v>0.254320968895271</v>
      </c>
      <c r="AD82" s="50">
        <f t="shared" si="11"/>
        <v>0.2539242777796129</v>
      </c>
      <c r="AE82" s="51">
        <f t="shared" si="12"/>
        <v>0.643517971458901</v>
      </c>
      <c r="AF82" s="51">
        <f t="shared" si="12"/>
        <v>0.9060397081127003</v>
      </c>
    </row>
    <row r="83" spans="1:32" ht="14.25">
      <c r="A83" s="38" t="s">
        <v>28</v>
      </c>
      <c r="B83" s="97" t="s">
        <v>62</v>
      </c>
      <c r="C83" s="76" t="s">
        <v>97</v>
      </c>
      <c r="D83" s="23">
        <v>215534859.11999977</v>
      </c>
      <c r="E83" s="68">
        <v>18711706.7</v>
      </c>
      <c r="F83" s="44">
        <v>49325803.85000001</v>
      </c>
      <c r="G83" s="45">
        <v>15242853.889999991</v>
      </c>
      <c r="H83" s="45">
        <v>58086242.58</v>
      </c>
      <c r="I83" s="46">
        <f t="shared" si="13"/>
        <v>122654900.32</v>
      </c>
      <c r="J83" s="68">
        <v>22460889.869999997</v>
      </c>
      <c r="L83" s="38" t="s">
        <v>28</v>
      </c>
      <c r="M83" s="38" t="s">
        <v>62</v>
      </c>
      <c r="N83" s="76" t="s">
        <v>97</v>
      </c>
      <c r="O83" s="23">
        <v>128443044</v>
      </c>
      <c r="P83" s="68">
        <v>13243736.43</v>
      </c>
      <c r="Q83" s="44">
        <v>26231353.720000003</v>
      </c>
      <c r="R83" s="45">
        <v>9910788.269999994</v>
      </c>
      <c r="S83" s="45">
        <v>34627797.5</v>
      </c>
      <c r="T83" s="46">
        <f t="shared" si="14"/>
        <v>70769939.49</v>
      </c>
      <c r="U83" s="46">
        <v>10372022.26</v>
      </c>
      <c r="W83" s="38" t="s">
        <v>28</v>
      </c>
      <c r="X83" s="38" t="s">
        <v>62</v>
      </c>
      <c r="Y83" s="76" t="s">
        <v>97</v>
      </c>
      <c r="Z83" s="48">
        <f t="shared" si="8"/>
        <v>0.678057856679259</v>
      </c>
      <c r="AA83" s="48">
        <f t="shared" si="8"/>
        <v>0.4128721753789839</v>
      </c>
      <c r="AB83" s="47">
        <f t="shared" si="9"/>
        <v>0.8804139647734506</v>
      </c>
      <c r="AC83" s="49">
        <f t="shared" si="10"/>
        <v>0.5380062084607524</v>
      </c>
      <c r="AD83" s="50">
        <f t="shared" si="11"/>
        <v>0.6774454852348031</v>
      </c>
      <c r="AE83" s="51">
        <f t="shared" si="12"/>
        <v>0.7331497130548132</v>
      </c>
      <c r="AF83" s="51">
        <f t="shared" si="12"/>
        <v>1.165526577842111</v>
      </c>
    </row>
    <row r="84" spans="1:32" ht="14.25">
      <c r="A84" s="38" t="s">
        <v>86</v>
      </c>
      <c r="B84" s="97" t="s">
        <v>78</v>
      </c>
      <c r="C84" s="76" t="s">
        <v>97</v>
      </c>
      <c r="D84" s="23">
        <v>129575084.49999997</v>
      </c>
      <c r="E84" s="68">
        <v>11249089.75</v>
      </c>
      <c r="F84" s="44">
        <v>22264118.229999997</v>
      </c>
      <c r="G84" s="45">
        <v>4254320.660000002</v>
      </c>
      <c r="H84" s="45">
        <v>15014471.969999999</v>
      </c>
      <c r="I84" s="46">
        <f t="shared" si="13"/>
        <v>41532910.86</v>
      </c>
      <c r="J84" s="68">
        <v>7505106.7</v>
      </c>
      <c r="L84" s="38" t="s">
        <v>86</v>
      </c>
      <c r="M84" s="38" t="s">
        <v>78</v>
      </c>
      <c r="N84" s="76" t="s">
        <v>97</v>
      </c>
      <c r="O84" s="23">
        <v>78186894</v>
      </c>
      <c r="P84" s="68">
        <v>8061834.88</v>
      </c>
      <c r="Q84" s="44">
        <v>11997424.940000005</v>
      </c>
      <c r="R84" s="45">
        <v>2332106.729999999</v>
      </c>
      <c r="S84" s="45">
        <v>9252699.130000006</v>
      </c>
      <c r="T84" s="46">
        <f t="shared" si="14"/>
        <v>23582230.800000012</v>
      </c>
      <c r="U84" s="46">
        <v>3468511.09</v>
      </c>
      <c r="W84" s="38" t="s">
        <v>86</v>
      </c>
      <c r="X84" s="38" t="s">
        <v>78</v>
      </c>
      <c r="Y84" s="76" t="s">
        <v>97</v>
      </c>
      <c r="Z84" s="48">
        <f t="shared" si="8"/>
        <v>0.657248138031931</v>
      </c>
      <c r="AA84" s="48">
        <f t="shared" si="8"/>
        <v>0.39535104817229905</v>
      </c>
      <c r="AB84" s="47">
        <f t="shared" si="9"/>
        <v>0.8557414062888054</v>
      </c>
      <c r="AC84" s="49">
        <f t="shared" si="10"/>
        <v>0.824239261982664</v>
      </c>
      <c r="AD84" s="50">
        <f t="shared" si="11"/>
        <v>0.6227126548747932</v>
      </c>
      <c r="AE84" s="51">
        <f t="shared" si="12"/>
        <v>0.7611951647933146</v>
      </c>
      <c r="AF84" s="51">
        <f t="shared" si="12"/>
        <v>1.163783394447789</v>
      </c>
    </row>
    <row r="85" spans="1:32" ht="14.25">
      <c r="A85" s="38" t="s">
        <v>30</v>
      </c>
      <c r="B85" s="97" t="s">
        <v>178</v>
      </c>
      <c r="C85" s="76" t="s">
        <v>98</v>
      </c>
      <c r="D85" s="23">
        <v>91436986.88999994</v>
      </c>
      <c r="E85" s="68">
        <v>7938122.34</v>
      </c>
      <c r="F85" s="44">
        <v>4747472.999999998</v>
      </c>
      <c r="G85" s="45">
        <v>1382541.0399999996</v>
      </c>
      <c r="H85" s="45">
        <v>2486780.970000001</v>
      </c>
      <c r="I85" s="46">
        <f t="shared" si="13"/>
        <v>8616795.009999998</v>
      </c>
      <c r="J85" s="68">
        <v>1529010.5699999998</v>
      </c>
      <c r="L85" s="38" t="s">
        <v>30</v>
      </c>
      <c r="M85" s="38" t="s">
        <v>178</v>
      </c>
      <c r="N85" s="76" t="s">
        <v>98</v>
      </c>
      <c r="O85" s="23">
        <v>55317825</v>
      </c>
      <c r="P85" s="68">
        <v>5703809.86</v>
      </c>
      <c r="Q85" s="44">
        <v>2518291.370000002</v>
      </c>
      <c r="R85" s="45">
        <v>851912.0999999999</v>
      </c>
      <c r="S85" s="45">
        <v>1678058.4699999993</v>
      </c>
      <c r="T85" s="46">
        <f t="shared" si="14"/>
        <v>5048261.940000001</v>
      </c>
      <c r="U85" s="46">
        <v>641100.24</v>
      </c>
      <c r="W85" s="38" t="s">
        <v>30</v>
      </c>
      <c r="X85" s="38" t="s">
        <v>178</v>
      </c>
      <c r="Y85" s="76" t="s">
        <v>98</v>
      </c>
      <c r="Z85" s="48">
        <f t="shared" si="8"/>
        <v>0.6529389376751515</v>
      </c>
      <c r="AA85" s="48">
        <f t="shared" si="8"/>
        <v>0.39172281945597653</v>
      </c>
      <c r="AB85" s="47">
        <f t="shared" si="9"/>
        <v>0.8851960724465313</v>
      </c>
      <c r="AC85" s="49">
        <f t="shared" si="10"/>
        <v>0.6228681808839196</v>
      </c>
      <c r="AD85" s="50">
        <f t="shared" si="11"/>
        <v>0.48193940465018614</v>
      </c>
      <c r="AE85" s="51">
        <f t="shared" si="12"/>
        <v>0.7068835001854115</v>
      </c>
      <c r="AF85" s="51">
        <f t="shared" si="12"/>
        <v>1.384978938706995</v>
      </c>
    </row>
    <row r="86" spans="1:32" ht="14.25">
      <c r="A86" s="38" t="s">
        <v>31</v>
      </c>
      <c r="B86" s="97" t="s">
        <v>179</v>
      </c>
      <c r="C86" s="76" t="s">
        <v>98</v>
      </c>
      <c r="D86" s="23">
        <v>119426561.62999995</v>
      </c>
      <c r="E86" s="68">
        <v>10368043.490000002</v>
      </c>
      <c r="F86" s="44">
        <v>29593308.20999999</v>
      </c>
      <c r="G86" s="45">
        <v>2853983.699999999</v>
      </c>
      <c r="H86" s="45">
        <v>9578836.460000003</v>
      </c>
      <c r="I86" s="46">
        <f t="shared" si="13"/>
        <v>42026128.36999999</v>
      </c>
      <c r="J86" s="68">
        <v>7149799.629999999</v>
      </c>
      <c r="L86" s="38" t="s">
        <v>31</v>
      </c>
      <c r="M86" s="38" t="s">
        <v>179</v>
      </c>
      <c r="N86" s="76" t="s">
        <v>98</v>
      </c>
      <c r="O86" s="23">
        <v>72445917</v>
      </c>
      <c r="P86" s="68">
        <v>7469883.95</v>
      </c>
      <c r="Q86" s="44">
        <v>16132344.610000005</v>
      </c>
      <c r="R86" s="45">
        <v>1429173.99</v>
      </c>
      <c r="S86" s="45">
        <v>4667911.13</v>
      </c>
      <c r="T86" s="46">
        <f t="shared" si="14"/>
        <v>22229429.730000004</v>
      </c>
      <c r="U86" s="46">
        <v>3647454.54</v>
      </c>
      <c r="W86" s="38" t="s">
        <v>31</v>
      </c>
      <c r="X86" s="38" t="s">
        <v>179</v>
      </c>
      <c r="Y86" s="76" t="s">
        <v>98</v>
      </c>
      <c r="Z86" s="48">
        <f aca="true" t="shared" si="15" ref="Z86:AA89">+D86/O86-1</f>
        <v>0.6484926490750327</v>
      </c>
      <c r="AA86" s="48">
        <f t="shared" si="15"/>
        <v>0.38797919209976506</v>
      </c>
      <c r="AB86" s="47">
        <f aca="true" t="shared" si="16" ref="AB86:AF89">+F86/Q86-1</f>
        <v>0.8344083842379548</v>
      </c>
      <c r="AC86" s="49">
        <f t="shared" si="16"/>
        <v>0.9969462920326437</v>
      </c>
      <c r="AD86" s="50">
        <f t="shared" si="16"/>
        <v>1.0520605883942786</v>
      </c>
      <c r="AE86" s="51">
        <f t="shared" si="16"/>
        <v>0.8905625956424381</v>
      </c>
      <c r="AF86" s="51">
        <f t="shared" si="16"/>
        <v>0.9602162416532816</v>
      </c>
    </row>
    <row r="87" spans="1:32" ht="14.25">
      <c r="A87" s="38" t="s">
        <v>44</v>
      </c>
      <c r="B87" s="97" t="s">
        <v>78</v>
      </c>
      <c r="C87" s="76" t="s">
        <v>97</v>
      </c>
      <c r="D87" s="23">
        <v>94717114.81</v>
      </c>
      <c r="E87" s="68">
        <v>8222887.390000001</v>
      </c>
      <c r="F87" s="44">
        <v>5531843.790000001</v>
      </c>
      <c r="G87" s="45">
        <v>4821028.669999999</v>
      </c>
      <c r="H87" s="45">
        <v>7469566.4</v>
      </c>
      <c r="I87" s="46">
        <f t="shared" si="13"/>
        <v>17822438.86</v>
      </c>
      <c r="J87" s="68">
        <v>1638544.21</v>
      </c>
      <c r="L87" s="38" t="s">
        <v>44</v>
      </c>
      <c r="M87" s="38" t="s">
        <v>78</v>
      </c>
      <c r="N87" s="76" t="s">
        <v>97</v>
      </c>
      <c r="O87" s="23">
        <v>57152821</v>
      </c>
      <c r="P87" s="68">
        <v>5893015.84</v>
      </c>
      <c r="Q87" s="44">
        <v>2959541.5100000007</v>
      </c>
      <c r="R87" s="45">
        <v>3221665.59</v>
      </c>
      <c r="S87" s="45">
        <v>3941509.6500000013</v>
      </c>
      <c r="T87" s="46">
        <f t="shared" si="14"/>
        <v>10122716.750000002</v>
      </c>
      <c r="U87" s="46">
        <v>724904.65</v>
      </c>
      <c r="W87" s="38" t="s">
        <v>44</v>
      </c>
      <c r="X87" s="38" t="s">
        <v>78</v>
      </c>
      <c r="Y87" s="76" t="s">
        <v>97</v>
      </c>
      <c r="Z87" s="48">
        <f t="shared" si="15"/>
        <v>0.65726053679835</v>
      </c>
      <c r="AA87" s="48">
        <f t="shared" si="15"/>
        <v>0.39536149456540426</v>
      </c>
      <c r="AB87" s="47">
        <f t="shared" si="16"/>
        <v>0.8691556686427417</v>
      </c>
      <c r="AC87" s="49">
        <f t="shared" si="16"/>
        <v>0.49643981826183237</v>
      </c>
      <c r="AD87" s="50">
        <f t="shared" si="16"/>
        <v>0.8951029080951249</v>
      </c>
      <c r="AE87" s="51">
        <f t="shared" si="16"/>
        <v>0.7606379097785183</v>
      </c>
      <c r="AF87" s="51">
        <f t="shared" si="16"/>
        <v>1.2603582553926227</v>
      </c>
    </row>
    <row r="88" spans="1:32" ht="15" thickBot="1">
      <c r="A88" s="52" t="s">
        <v>33</v>
      </c>
      <c r="B88" s="98" t="s">
        <v>33</v>
      </c>
      <c r="C88" s="78" t="s">
        <v>98</v>
      </c>
      <c r="D88" s="25">
        <v>395887200.1100002</v>
      </c>
      <c r="E88" s="69">
        <v>34369035.28</v>
      </c>
      <c r="F88" s="53">
        <v>123871687.21</v>
      </c>
      <c r="G88" s="54">
        <v>19278531.71999999</v>
      </c>
      <c r="H88" s="54">
        <v>68246923.60999997</v>
      </c>
      <c r="I88" s="55">
        <f t="shared" si="13"/>
        <v>211397142.53999996</v>
      </c>
      <c r="J88" s="69">
        <v>34288056.01</v>
      </c>
      <c r="L88" s="52" t="s">
        <v>33</v>
      </c>
      <c r="M88" s="52" t="s">
        <v>33</v>
      </c>
      <c r="N88" s="78" t="s">
        <v>98</v>
      </c>
      <c r="O88" s="25">
        <v>241695548</v>
      </c>
      <c r="P88" s="69">
        <v>24921179.34</v>
      </c>
      <c r="Q88" s="53">
        <v>67641937.29</v>
      </c>
      <c r="R88" s="54">
        <v>11559582.079999998</v>
      </c>
      <c r="S88" s="54">
        <v>40564202.62000001</v>
      </c>
      <c r="T88" s="55">
        <f t="shared" si="14"/>
        <v>119765721.99000001</v>
      </c>
      <c r="U88" s="55">
        <v>18293357.62</v>
      </c>
      <c r="W88" s="52" t="s">
        <v>33</v>
      </c>
      <c r="X88" s="52" t="s">
        <v>33</v>
      </c>
      <c r="Y88" s="78" t="s">
        <v>98</v>
      </c>
      <c r="Z88" s="57">
        <f t="shared" si="15"/>
        <v>0.6379581808019079</v>
      </c>
      <c r="AA88" s="57">
        <f t="shared" si="15"/>
        <v>0.3791095040528689</v>
      </c>
      <c r="AB88" s="56">
        <f t="shared" si="16"/>
        <v>0.8312853264229738</v>
      </c>
      <c r="AC88" s="58">
        <f t="shared" si="16"/>
        <v>0.6677533483978682</v>
      </c>
      <c r="AD88" s="59">
        <f t="shared" si="16"/>
        <v>0.6824421337534465</v>
      </c>
      <c r="AE88" s="60">
        <f t="shared" si="16"/>
        <v>0.7650888670604001</v>
      </c>
      <c r="AF88" s="60">
        <f t="shared" si="16"/>
        <v>0.874344596670056</v>
      </c>
    </row>
    <row r="89" spans="1:32" ht="14.25" thickBot="1">
      <c r="A89" s="2"/>
      <c r="B89" s="2"/>
      <c r="C89" s="2"/>
      <c r="D89" s="26">
        <f aca="true" t="shared" si="17" ref="D89:J89">+SUM(D6:D88)</f>
        <v>18233062836.460003</v>
      </c>
      <c r="E89" s="26">
        <f t="shared" si="17"/>
        <v>1582907403.1200001</v>
      </c>
      <c r="F89" s="19">
        <f t="shared" si="17"/>
        <v>4801901410.479998</v>
      </c>
      <c r="G89" s="19">
        <f t="shared" si="17"/>
        <v>1095493363.73</v>
      </c>
      <c r="H89" s="19">
        <f t="shared" si="17"/>
        <v>3256044709.5799994</v>
      </c>
      <c r="I89" s="26">
        <f t="shared" si="17"/>
        <v>9153439483.79</v>
      </c>
      <c r="J89" s="26">
        <f t="shared" si="17"/>
        <v>1507811470.1499996</v>
      </c>
      <c r="L89" s="2" t="s">
        <v>49</v>
      </c>
      <c r="M89" s="2"/>
      <c r="N89" s="2"/>
      <c r="O89" s="26">
        <f aca="true" t="shared" si="18" ref="O89:U89">+SUM(O6:O88)</f>
        <v>11027615074</v>
      </c>
      <c r="P89" s="70">
        <f t="shared" si="18"/>
        <v>1137055172.77</v>
      </c>
      <c r="Q89" s="19">
        <f t="shared" si="18"/>
        <v>2688342438.9700003</v>
      </c>
      <c r="R89" s="19">
        <f t="shared" si="18"/>
        <v>695229076.0800003</v>
      </c>
      <c r="S89" s="19">
        <f t="shared" si="18"/>
        <v>1947034015.950001</v>
      </c>
      <c r="T89" s="26">
        <f t="shared" si="18"/>
        <v>5330605530.999998</v>
      </c>
      <c r="U89" s="26">
        <f t="shared" si="18"/>
        <v>826717577.86</v>
      </c>
      <c r="W89" s="2" t="s">
        <v>49</v>
      </c>
      <c r="X89" s="2"/>
      <c r="Y89" s="2"/>
      <c r="Z89" s="62">
        <f t="shared" si="15"/>
        <v>0.6534003693553299</v>
      </c>
      <c r="AA89" s="62">
        <f t="shared" si="15"/>
        <v>0.39211134255152436</v>
      </c>
      <c r="AB89" s="61">
        <f t="shared" si="16"/>
        <v>0.7861941026827584</v>
      </c>
      <c r="AC89" s="63">
        <f t="shared" si="16"/>
        <v>0.5757300743329976</v>
      </c>
      <c r="AD89" s="64">
        <f t="shared" si="16"/>
        <v>0.672310130643148</v>
      </c>
      <c r="AE89" s="65">
        <f t="shared" si="16"/>
        <v>0.7171481608530985</v>
      </c>
      <c r="AF89" s="65">
        <f t="shared" si="16"/>
        <v>0.8238531640430888</v>
      </c>
    </row>
    <row r="90" spans="4:21" ht="11.25" customHeight="1" thickBot="1">
      <c r="D90" s="9"/>
      <c r="J90" s="9"/>
      <c r="O90" s="9"/>
      <c r="U90" s="9"/>
    </row>
    <row r="91" spans="4:32" ht="14.25" thickBot="1">
      <c r="D91" s="2"/>
      <c r="E91" s="27">
        <f>SUM(D89:E89)</f>
        <v>19815970239.58</v>
      </c>
      <c r="F91" s="2"/>
      <c r="G91" s="3"/>
      <c r="H91" s="3"/>
      <c r="I91" s="3"/>
      <c r="J91" s="27">
        <f>+I89+J89</f>
        <v>10661250953.94</v>
      </c>
      <c r="O91" s="2"/>
      <c r="P91" s="27">
        <f>SUM(O89:P89)</f>
        <v>12164670246.77</v>
      </c>
      <c r="Q91" s="2"/>
      <c r="R91" s="3"/>
      <c r="S91" s="3"/>
      <c r="T91" s="3"/>
      <c r="U91" s="27">
        <f>+SUM(T89:U89)</f>
        <v>6157323108.859998</v>
      </c>
      <c r="Z91" s="5"/>
      <c r="AA91" s="6">
        <f>+(E91-P91)/P91</f>
        <v>0.6289771804411712</v>
      </c>
      <c r="AB91" s="5"/>
      <c r="AC91" s="7"/>
      <c r="AD91" s="7"/>
      <c r="AE91" s="7"/>
      <c r="AF91" s="6">
        <f>+(J91-U91)/U91</f>
        <v>0.7314749876612998</v>
      </c>
    </row>
    <row r="92" spans="10:32" ht="6.75" customHeight="1">
      <c r="J92" s="66"/>
      <c r="U92" s="66"/>
      <c r="Z92" s="8"/>
      <c r="AA92" s="8"/>
      <c r="AB92" s="8"/>
      <c r="AC92" s="8"/>
      <c r="AD92" s="8"/>
      <c r="AE92" s="8"/>
      <c r="AF92" s="8"/>
    </row>
    <row r="93" spans="1:24" ht="13.5">
      <c r="A93" s="12" t="s">
        <v>93</v>
      </c>
      <c r="B93" s="12"/>
      <c r="C93" s="12"/>
      <c r="D93" s="12"/>
      <c r="E93" s="12"/>
      <c r="F93" s="12"/>
      <c r="G93" s="12"/>
      <c r="H93" s="12"/>
      <c r="I93" s="12"/>
      <c r="J93" s="12"/>
      <c r="K93" s="29"/>
      <c r="L93" s="12" t="s">
        <v>94</v>
      </c>
      <c r="M93" s="12"/>
      <c r="X93" s="12"/>
    </row>
    <row r="94" spans="1:24" ht="13.5">
      <c r="A94" s="92" t="s">
        <v>176</v>
      </c>
      <c r="B94" s="92"/>
      <c r="C94" s="12"/>
      <c r="L94" s="92" t="s">
        <v>176</v>
      </c>
      <c r="M94" s="92"/>
      <c r="W94" s="92" t="s">
        <v>176</v>
      </c>
      <c r="X94" s="92"/>
    </row>
    <row r="95" spans="1:24" ht="13.5">
      <c r="A95" s="66"/>
      <c r="B95" s="66"/>
      <c r="C95" s="66"/>
      <c r="M95" s="66"/>
      <c r="X95" s="66"/>
    </row>
    <row r="102" spans="1:24" ht="13.5">
      <c r="A102" s="66"/>
      <c r="B102" s="66"/>
      <c r="C102" s="66"/>
      <c r="M102" s="66"/>
      <c r="X102" s="66"/>
    </row>
    <row r="103" spans="1:24" ht="13.5">
      <c r="A103" s="71"/>
      <c r="B103" s="71"/>
      <c r="M103" s="71"/>
      <c r="X103" s="71"/>
    </row>
  </sheetData>
  <sheetProtection/>
  <mergeCells count="17">
    <mergeCell ref="A3:A5"/>
    <mergeCell ref="L3:L5"/>
    <mergeCell ref="Q4:U4"/>
    <mergeCell ref="W3:W5"/>
    <mergeCell ref="D4:E4"/>
    <mergeCell ref="D3:J3"/>
    <mergeCell ref="O4:P4"/>
    <mergeCell ref="A1:J1"/>
    <mergeCell ref="L1:U1"/>
    <mergeCell ref="W1:AF1"/>
    <mergeCell ref="M3:M5"/>
    <mergeCell ref="O3:U3"/>
    <mergeCell ref="B3:B5"/>
    <mergeCell ref="AB4:AF4"/>
    <mergeCell ref="X3:X5"/>
    <mergeCell ref="F4:J4"/>
    <mergeCell ref="Z3:AF3"/>
  </mergeCells>
  <printOptions horizontalCentered="1" verticalCentered="1"/>
  <pageMargins left="0.4330708661417323" right="0.15748031496062992" top="0.3937007874015748" bottom="0.15748031496062992" header="0.15748031496062992" footer="0.1574803149606299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T59"/>
  <sheetViews>
    <sheetView showGridLines="0"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11.421875" defaultRowHeight="12.75"/>
  <cols>
    <col min="1" max="1" width="29.7109375" style="0" customWidth="1"/>
    <col min="2" max="2" width="17.421875" style="0" customWidth="1"/>
    <col min="3" max="3" width="19.57421875" style="0" customWidth="1"/>
    <col min="4" max="6" width="23.28125" style="0" customWidth="1"/>
    <col min="7" max="7" width="8.57421875" style="0" customWidth="1"/>
    <col min="8" max="8" width="29.7109375" style="0" customWidth="1"/>
    <col min="9" max="9" width="17.421875" style="0" customWidth="1"/>
    <col min="10" max="10" width="19.57421875" style="0" customWidth="1"/>
    <col min="11" max="13" width="23.28125" style="0" customWidth="1"/>
    <col min="14" max="14" width="8.57421875" style="0" customWidth="1"/>
    <col min="15" max="15" width="29.7109375" style="0" customWidth="1"/>
    <col min="16" max="16" width="17.421875" style="0" customWidth="1"/>
    <col min="17" max="17" width="19.57421875" style="0" customWidth="1"/>
    <col min="18" max="20" width="23.28125" style="0" customWidth="1"/>
  </cols>
  <sheetData>
    <row r="1" spans="1:20" ht="16.5">
      <c r="A1" s="79" t="s">
        <v>171</v>
      </c>
      <c r="B1" s="79"/>
      <c r="C1" s="79"/>
      <c r="D1" s="80"/>
      <c r="E1" s="80"/>
      <c r="F1" s="80"/>
      <c r="H1" s="79" t="s">
        <v>171</v>
      </c>
      <c r="I1" s="79"/>
      <c r="J1" s="79"/>
      <c r="K1" s="80"/>
      <c r="L1" s="80"/>
      <c r="M1" s="80"/>
      <c r="O1" s="79" t="s">
        <v>171</v>
      </c>
      <c r="P1" s="79"/>
      <c r="Q1" s="79"/>
      <c r="R1" s="80"/>
      <c r="S1" s="80"/>
      <c r="T1" s="80"/>
    </row>
    <row r="2" spans="1:20" ht="16.5">
      <c r="A2" s="12" t="s">
        <v>90</v>
      </c>
      <c r="B2" s="12" t="s">
        <v>199</v>
      </c>
      <c r="E2" s="81"/>
      <c r="F2" s="81"/>
      <c r="H2" s="12" t="s">
        <v>90</v>
      </c>
      <c r="I2" s="12" t="s">
        <v>200</v>
      </c>
      <c r="L2" s="81"/>
      <c r="M2" s="81"/>
      <c r="O2" s="12" t="s">
        <v>90</v>
      </c>
      <c r="P2" s="12" t="s">
        <v>201</v>
      </c>
      <c r="S2" s="81"/>
      <c r="T2" s="81"/>
    </row>
    <row r="3" spans="1:20" ht="48" customHeight="1">
      <c r="A3" s="82" t="s">
        <v>172</v>
      </c>
      <c r="B3" s="82" t="s">
        <v>177</v>
      </c>
      <c r="C3" s="82" t="s">
        <v>87</v>
      </c>
      <c r="D3" s="82" t="s">
        <v>114</v>
      </c>
      <c r="E3" s="82" t="s">
        <v>115</v>
      </c>
      <c r="F3" s="89" t="s">
        <v>116</v>
      </c>
      <c r="H3" s="82" t="s">
        <v>172</v>
      </c>
      <c r="I3" s="82" t="s">
        <v>177</v>
      </c>
      <c r="J3" s="82" t="s">
        <v>87</v>
      </c>
      <c r="K3" s="82" t="s">
        <v>114</v>
      </c>
      <c r="L3" s="82" t="s">
        <v>115</v>
      </c>
      <c r="M3" s="89" t="s">
        <v>116</v>
      </c>
      <c r="O3" s="82" t="s">
        <v>172</v>
      </c>
      <c r="P3" s="82" t="s">
        <v>177</v>
      </c>
      <c r="Q3" s="82" t="s">
        <v>87</v>
      </c>
      <c r="R3" s="82" t="s">
        <v>114</v>
      </c>
      <c r="S3" s="82" t="s">
        <v>115</v>
      </c>
      <c r="T3" s="89" t="s">
        <v>116</v>
      </c>
    </row>
    <row r="4" spans="1:20" ht="18" customHeight="1">
      <c r="A4" s="83" t="s">
        <v>117</v>
      </c>
      <c r="B4" s="83" t="s">
        <v>13</v>
      </c>
      <c r="C4" s="83" t="s">
        <v>173</v>
      </c>
      <c r="D4" s="87">
        <v>2060660.79</v>
      </c>
      <c r="E4" s="87">
        <v>942826.1400000001</v>
      </c>
      <c r="F4" s="90">
        <f>+D4+E4</f>
        <v>3003486.93</v>
      </c>
      <c r="H4" s="83" t="s">
        <v>117</v>
      </c>
      <c r="I4" s="83" t="s">
        <v>13</v>
      </c>
      <c r="J4" s="83" t="s">
        <v>173</v>
      </c>
      <c r="K4" s="87">
        <v>1075703.1600000001</v>
      </c>
      <c r="L4" s="87">
        <v>459251.5800000001</v>
      </c>
      <c r="M4" s="90">
        <f aca="true" t="shared" si="0" ref="M4:M10">+K4+L4</f>
        <v>1534954.7400000002</v>
      </c>
      <c r="O4" s="83" t="s">
        <v>117</v>
      </c>
      <c r="P4" s="83" t="s">
        <v>13</v>
      </c>
      <c r="Q4" s="83" t="s">
        <v>173</v>
      </c>
      <c r="R4" s="108">
        <f>+D4/K4-1</f>
        <v>0.9156407330810479</v>
      </c>
      <c r="S4" s="108">
        <f>+E4/L4-1</f>
        <v>1.05296221299881</v>
      </c>
      <c r="T4" s="109">
        <f>+F4/M4-1</f>
        <v>0.9567267045281085</v>
      </c>
    </row>
    <row r="5" spans="1:20" ht="18" customHeight="1">
      <c r="A5" s="83" t="s">
        <v>118</v>
      </c>
      <c r="B5" s="83" t="s">
        <v>13</v>
      </c>
      <c r="C5" s="83" t="s">
        <v>173</v>
      </c>
      <c r="D5" s="87">
        <v>1211589.2200000002</v>
      </c>
      <c r="E5" s="87">
        <v>554345.49</v>
      </c>
      <c r="F5" s="90">
        <f aca="true" t="shared" si="1" ref="F5:F56">+D5+E5</f>
        <v>1765934.7100000002</v>
      </c>
      <c r="H5" s="83" t="s">
        <v>118</v>
      </c>
      <c r="I5" s="83" t="s">
        <v>13</v>
      </c>
      <c r="J5" s="83" t="s">
        <v>173</v>
      </c>
      <c r="K5" s="87">
        <v>628878.83</v>
      </c>
      <c r="L5" s="87">
        <v>268488.22</v>
      </c>
      <c r="M5" s="90">
        <f t="shared" si="0"/>
        <v>897367.0499999999</v>
      </c>
      <c r="O5" s="83" t="s">
        <v>118</v>
      </c>
      <c r="P5" s="83" t="s">
        <v>13</v>
      </c>
      <c r="Q5" s="83" t="s">
        <v>173</v>
      </c>
      <c r="R5" s="108">
        <f aca="true" t="shared" si="2" ref="R5:T56">+D5/K5-1</f>
        <v>0.926586111985993</v>
      </c>
      <c r="S5" s="108">
        <f t="shared" si="2"/>
        <v>1.0646920375128563</v>
      </c>
      <c r="T5" s="109">
        <f t="shared" si="2"/>
        <v>0.9679067890892588</v>
      </c>
    </row>
    <row r="6" spans="1:20" ht="18" customHeight="1">
      <c r="A6" s="84" t="s">
        <v>119</v>
      </c>
      <c r="B6" s="84" t="s">
        <v>9</v>
      </c>
      <c r="C6" s="84" t="s">
        <v>174</v>
      </c>
      <c r="D6" s="87">
        <v>1828079.46</v>
      </c>
      <c r="E6" s="87">
        <v>836411.8600000001</v>
      </c>
      <c r="F6" s="90">
        <f t="shared" si="1"/>
        <v>2664491.3200000003</v>
      </c>
      <c r="H6" s="84" t="s">
        <v>119</v>
      </c>
      <c r="I6" s="84" t="s">
        <v>9</v>
      </c>
      <c r="J6" s="84" t="s">
        <v>174</v>
      </c>
      <c r="K6" s="87">
        <v>947419.0200000003</v>
      </c>
      <c r="L6" s="87">
        <v>404483.05000000005</v>
      </c>
      <c r="M6" s="90">
        <f t="shared" si="0"/>
        <v>1351902.0700000003</v>
      </c>
      <c r="O6" s="84" t="s">
        <v>119</v>
      </c>
      <c r="P6" s="84" t="s">
        <v>9</v>
      </c>
      <c r="Q6" s="84" t="s">
        <v>174</v>
      </c>
      <c r="R6" s="108">
        <f t="shared" si="2"/>
        <v>0.9295363734622928</v>
      </c>
      <c r="S6" s="108">
        <f t="shared" si="2"/>
        <v>1.0678539187241594</v>
      </c>
      <c r="T6" s="109">
        <f t="shared" si="2"/>
        <v>0.9709203640763711</v>
      </c>
    </row>
    <row r="7" spans="1:20" ht="18" customHeight="1">
      <c r="A7" s="84" t="s">
        <v>120</v>
      </c>
      <c r="B7" s="84" t="s">
        <v>182</v>
      </c>
      <c r="C7" s="84" t="s">
        <v>173</v>
      </c>
      <c r="D7" s="87">
        <v>1166299.33</v>
      </c>
      <c r="E7" s="87">
        <v>533623.74</v>
      </c>
      <c r="F7" s="90">
        <f t="shared" si="1"/>
        <v>1699923.07</v>
      </c>
      <c r="H7" s="84" t="s">
        <v>120</v>
      </c>
      <c r="I7" s="84" t="s">
        <v>182</v>
      </c>
      <c r="J7" s="84" t="s">
        <v>173</v>
      </c>
      <c r="K7" s="87">
        <v>607731.7599999999</v>
      </c>
      <c r="L7" s="87">
        <v>259459.84999999998</v>
      </c>
      <c r="M7" s="90">
        <f t="shared" si="0"/>
        <v>867191.6099999999</v>
      </c>
      <c r="O7" s="84" t="s">
        <v>120</v>
      </c>
      <c r="P7" s="84" t="s">
        <v>182</v>
      </c>
      <c r="Q7" s="84" t="s">
        <v>173</v>
      </c>
      <c r="R7" s="108">
        <f t="shared" si="2"/>
        <v>0.9191021545426559</v>
      </c>
      <c r="S7" s="108">
        <f t="shared" si="2"/>
        <v>1.056671735530565</v>
      </c>
      <c r="T7" s="109">
        <f t="shared" si="2"/>
        <v>0.9602623577043143</v>
      </c>
    </row>
    <row r="8" spans="1:20" ht="18" customHeight="1">
      <c r="A8" s="84" t="s">
        <v>121</v>
      </c>
      <c r="B8" s="84" t="s">
        <v>183</v>
      </c>
      <c r="C8" s="84" t="s">
        <v>173</v>
      </c>
      <c r="D8" s="87">
        <v>1677231.79</v>
      </c>
      <c r="E8" s="87">
        <v>767393.65</v>
      </c>
      <c r="F8" s="90">
        <f t="shared" si="1"/>
        <v>2444625.44</v>
      </c>
      <c r="H8" s="84" t="s">
        <v>121</v>
      </c>
      <c r="I8" s="84" t="s">
        <v>183</v>
      </c>
      <c r="J8" s="84" t="s">
        <v>173</v>
      </c>
      <c r="K8" s="87">
        <v>864924.5299999999</v>
      </c>
      <c r="L8" s="87">
        <v>369263.55</v>
      </c>
      <c r="M8" s="90">
        <f t="shared" si="0"/>
        <v>1234188.0799999998</v>
      </c>
      <c r="O8" s="84" t="s">
        <v>121</v>
      </c>
      <c r="P8" s="84" t="s">
        <v>183</v>
      </c>
      <c r="Q8" s="84" t="s">
        <v>173</v>
      </c>
      <c r="R8" s="108">
        <f t="shared" si="2"/>
        <v>0.9391654784030696</v>
      </c>
      <c r="S8" s="108">
        <f t="shared" si="2"/>
        <v>1.0781732992601087</v>
      </c>
      <c r="T8" s="109">
        <f t="shared" si="2"/>
        <v>0.9807559962821877</v>
      </c>
    </row>
    <row r="9" spans="1:20" ht="18" customHeight="1">
      <c r="A9" s="84" t="s">
        <v>122</v>
      </c>
      <c r="B9" s="84" t="s">
        <v>9</v>
      </c>
      <c r="C9" s="84" t="s">
        <v>173</v>
      </c>
      <c r="D9" s="87">
        <v>1511488.86</v>
      </c>
      <c r="E9" s="87">
        <v>691560.3099999999</v>
      </c>
      <c r="F9" s="90">
        <f t="shared" si="1"/>
        <v>2203049.17</v>
      </c>
      <c r="H9" s="84" t="s">
        <v>122</v>
      </c>
      <c r="I9" s="84" t="s">
        <v>9</v>
      </c>
      <c r="J9" s="84" t="s">
        <v>173</v>
      </c>
      <c r="K9" s="87">
        <v>778904.78</v>
      </c>
      <c r="L9" s="87">
        <v>332539.0099999999</v>
      </c>
      <c r="M9" s="90">
        <f t="shared" si="0"/>
        <v>1111443.79</v>
      </c>
      <c r="O9" s="84" t="s">
        <v>122</v>
      </c>
      <c r="P9" s="84" t="s">
        <v>9</v>
      </c>
      <c r="Q9" s="84" t="s">
        <v>173</v>
      </c>
      <c r="R9" s="108">
        <f t="shared" si="2"/>
        <v>0.9405309850582764</v>
      </c>
      <c r="S9" s="108">
        <f t="shared" si="2"/>
        <v>1.0796366417281393</v>
      </c>
      <c r="T9" s="109">
        <f t="shared" si="2"/>
        <v>0.9821507752542302</v>
      </c>
    </row>
    <row r="10" spans="1:20" ht="18" customHeight="1">
      <c r="A10" s="84" t="s">
        <v>123</v>
      </c>
      <c r="B10" s="84" t="s">
        <v>26</v>
      </c>
      <c r="C10" s="84" t="s">
        <v>174</v>
      </c>
      <c r="D10" s="87">
        <v>1636998</v>
      </c>
      <c r="E10" s="87">
        <v>748985.2600000002</v>
      </c>
      <c r="F10" s="90">
        <f>+D10+E10</f>
        <v>2385983.2600000002</v>
      </c>
      <c r="H10" s="84" t="s">
        <v>123</v>
      </c>
      <c r="I10" s="84" t="s">
        <v>26</v>
      </c>
      <c r="J10" s="84" t="s">
        <v>174</v>
      </c>
      <c r="K10" s="87">
        <v>780438.06</v>
      </c>
      <c r="L10" s="87">
        <v>333193.61</v>
      </c>
      <c r="M10" s="90">
        <f t="shared" si="0"/>
        <v>1113631.67</v>
      </c>
      <c r="O10" s="84" t="s">
        <v>123</v>
      </c>
      <c r="P10" s="84" t="s">
        <v>26</v>
      </c>
      <c r="Q10" s="84" t="s">
        <v>174</v>
      </c>
      <c r="R10" s="108">
        <f t="shared" si="2"/>
        <v>1.097537375355579</v>
      </c>
      <c r="S10" s="108">
        <f t="shared" si="2"/>
        <v>1.2478980314178303</v>
      </c>
      <c r="T10" s="109">
        <f t="shared" si="2"/>
        <v>1.1425246104935218</v>
      </c>
    </row>
    <row r="11" spans="1:20" ht="18" customHeight="1">
      <c r="A11" s="84" t="s">
        <v>124</v>
      </c>
      <c r="B11" s="84" t="s">
        <v>184</v>
      </c>
      <c r="C11" s="84" t="s">
        <v>174</v>
      </c>
      <c r="D11" s="87">
        <v>1707816.7100000002</v>
      </c>
      <c r="E11" s="87">
        <v>781387.3599999999</v>
      </c>
      <c r="F11" s="90">
        <f t="shared" si="1"/>
        <v>2489204.0700000003</v>
      </c>
      <c r="H11" s="84" t="s">
        <v>124</v>
      </c>
      <c r="I11" s="84" t="s">
        <v>184</v>
      </c>
      <c r="J11" s="84" t="s">
        <v>174</v>
      </c>
      <c r="K11" s="87">
        <v>881467.5900000001</v>
      </c>
      <c r="L11" s="87">
        <v>376326.31000000006</v>
      </c>
      <c r="M11" s="90">
        <f aca="true" t="shared" si="3" ref="M11:M56">+K11+L11</f>
        <v>1257793.9000000001</v>
      </c>
      <c r="O11" s="84" t="s">
        <v>124</v>
      </c>
      <c r="P11" s="84" t="s">
        <v>184</v>
      </c>
      <c r="Q11" s="84" t="s">
        <v>174</v>
      </c>
      <c r="R11" s="108">
        <f t="shared" si="2"/>
        <v>0.9374696578464106</v>
      </c>
      <c r="S11" s="108">
        <f t="shared" si="2"/>
        <v>1.0763559156945464</v>
      </c>
      <c r="T11" s="109">
        <f t="shared" si="2"/>
        <v>0.9790238050923923</v>
      </c>
    </row>
    <row r="12" spans="1:20" ht="18" customHeight="1">
      <c r="A12" s="84" t="s">
        <v>125</v>
      </c>
      <c r="B12" s="84" t="s">
        <v>17</v>
      </c>
      <c r="C12" s="84" t="s">
        <v>173</v>
      </c>
      <c r="D12" s="87">
        <v>1526971.6299999997</v>
      </c>
      <c r="E12" s="87">
        <v>698644.25</v>
      </c>
      <c r="F12" s="90">
        <f t="shared" si="1"/>
        <v>2225615.88</v>
      </c>
      <c r="H12" s="84" t="s">
        <v>125</v>
      </c>
      <c r="I12" s="84" t="s">
        <v>17</v>
      </c>
      <c r="J12" s="84" t="s">
        <v>173</v>
      </c>
      <c r="K12" s="87">
        <v>791145.38</v>
      </c>
      <c r="L12" s="87">
        <v>337764.91</v>
      </c>
      <c r="M12" s="90">
        <f t="shared" si="3"/>
        <v>1128910.29</v>
      </c>
      <c r="O12" s="84" t="s">
        <v>125</v>
      </c>
      <c r="P12" s="84" t="s">
        <v>17</v>
      </c>
      <c r="Q12" s="84" t="s">
        <v>173</v>
      </c>
      <c r="R12" s="108">
        <f t="shared" si="2"/>
        <v>0.9300771623035955</v>
      </c>
      <c r="S12" s="108">
        <f t="shared" si="2"/>
        <v>1.0684334852901092</v>
      </c>
      <c r="T12" s="109">
        <f t="shared" si="2"/>
        <v>0.9714727553772229</v>
      </c>
    </row>
    <row r="13" spans="1:20" ht="18" customHeight="1">
      <c r="A13" s="84" t="s">
        <v>126</v>
      </c>
      <c r="B13" s="84" t="s">
        <v>183</v>
      </c>
      <c r="C13" s="84" t="s">
        <v>174</v>
      </c>
      <c r="D13" s="87">
        <v>1196636.02</v>
      </c>
      <c r="E13" s="87">
        <v>547503.8600000001</v>
      </c>
      <c r="F13" s="90">
        <f t="shared" si="1"/>
        <v>1744139.8800000001</v>
      </c>
      <c r="H13" s="84" t="s">
        <v>126</v>
      </c>
      <c r="I13" s="84" t="s">
        <v>183</v>
      </c>
      <c r="J13" s="84" t="s">
        <v>174</v>
      </c>
      <c r="K13" s="87">
        <v>615155.95</v>
      </c>
      <c r="L13" s="87">
        <v>262629.48000000004</v>
      </c>
      <c r="M13" s="90">
        <f t="shared" si="3"/>
        <v>877785.4299999999</v>
      </c>
      <c r="O13" s="84" t="s">
        <v>126</v>
      </c>
      <c r="P13" s="84" t="s">
        <v>183</v>
      </c>
      <c r="Q13" s="84" t="s">
        <v>174</v>
      </c>
      <c r="R13" s="108">
        <f t="shared" si="2"/>
        <v>0.945256353287325</v>
      </c>
      <c r="S13" s="108">
        <f t="shared" si="2"/>
        <v>1.0847006969666926</v>
      </c>
      <c r="T13" s="109">
        <f t="shared" si="2"/>
        <v>0.9869774780836817</v>
      </c>
    </row>
    <row r="14" spans="1:20" ht="18" customHeight="1">
      <c r="A14" s="84" t="s">
        <v>127</v>
      </c>
      <c r="B14" s="84" t="s">
        <v>9</v>
      </c>
      <c r="C14" s="84" t="s">
        <v>173</v>
      </c>
      <c r="D14" s="87">
        <v>1454340.68</v>
      </c>
      <c r="E14" s="87">
        <v>665412.9799999999</v>
      </c>
      <c r="F14" s="90">
        <f t="shared" si="1"/>
        <v>2119753.6599999997</v>
      </c>
      <c r="H14" s="84" t="s">
        <v>127</v>
      </c>
      <c r="I14" s="84" t="s">
        <v>9</v>
      </c>
      <c r="J14" s="84" t="s">
        <v>173</v>
      </c>
      <c r="K14" s="87">
        <v>709419.64</v>
      </c>
      <c r="L14" s="87">
        <v>302873.61000000004</v>
      </c>
      <c r="M14" s="90">
        <f t="shared" si="3"/>
        <v>1012293.25</v>
      </c>
      <c r="O14" s="84" t="s">
        <v>127</v>
      </c>
      <c r="P14" s="84" t="s">
        <v>9</v>
      </c>
      <c r="Q14" s="84" t="s">
        <v>173</v>
      </c>
      <c r="R14" s="108">
        <f t="shared" si="2"/>
        <v>1.0500428773017898</v>
      </c>
      <c r="S14" s="108">
        <f t="shared" si="2"/>
        <v>1.19699887355653</v>
      </c>
      <c r="T14" s="109">
        <f t="shared" si="2"/>
        <v>1.094011453696841</v>
      </c>
    </row>
    <row r="15" spans="1:20" ht="18" customHeight="1">
      <c r="A15" s="84" t="s">
        <v>128</v>
      </c>
      <c r="B15" s="84" t="s">
        <v>178</v>
      </c>
      <c r="C15" s="84" t="s">
        <v>174</v>
      </c>
      <c r="D15" s="87">
        <v>1455581.97</v>
      </c>
      <c r="E15" s="87">
        <v>665980.8999999999</v>
      </c>
      <c r="F15" s="90">
        <f t="shared" si="1"/>
        <v>2121562.87</v>
      </c>
      <c r="H15" s="84" t="s">
        <v>128</v>
      </c>
      <c r="I15" s="84" t="s">
        <v>178</v>
      </c>
      <c r="J15" s="84" t="s">
        <v>174</v>
      </c>
      <c r="K15" s="87">
        <v>734181.15</v>
      </c>
      <c r="L15" s="87">
        <v>313445.08</v>
      </c>
      <c r="M15" s="90">
        <f t="shared" si="3"/>
        <v>1047626.23</v>
      </c>
      <c r="O15" s="84" t="s">
        <v>128</v>
      </c>
      <c r="P15" s="84" t="s">
        <v>178</v>
      </c>
      <c r="Q15" s="84" t="s">
        <v>174</v>
      </c>
      <c r="R15" s="108">
        <f t="shared" si="2"/>
        <v>0.9825924024336499</v>
      </c>
      <c r="S15" s="108">
        <f t="shared" si="2"/>
        <v>1.1247132033465</v>
      </c>
      <c r="T15" s="109">
        <f t="shared" si="2"/>
        <v>1.0251143100913005</v>
      </c>
    </row>
    <row r="16" spans="1:20" ht="18" customHeight="1">
      <c r="A16" s="85" t="s">
        <v>129</v>
      </c>
      <c r="B16" s="85" t="s">
        <v>185</v>
      </c>
      <c r="C16" s="85" t="s">
        <v>173</v>
      </c>
      <c r="D16" s="87">
        <v>1241975.5399999998</v>
      </c>
      <c r="E16" s="87">
        <v>568248.3300000001</v>
      </c>
      <c r="F16" s="90">
        <f t="shared" si="1"/>
        <v>1810223.8699999999</v>
      </c>
      <c r="H16" s="85" t="s">
        <v>129</v>
      </c>
      <c r="I16" s="85" t="s">
        <v>185</v>
      </c>
      <c r="J16" s="85" t="s">
        <v>173</v>
      </c>
      <c r="K16" s="87">
        <v>638554.1199999999</v>
      </c>
      <c r="L16" s="87">
        <v>272618.89</v>
      </c>
      <c r="M16" s="90">
        <f t="shared" si="3"/>
        <v>911173.0099999999</v>
      </c>
      <c r="O16" s="85" t="s">
        <v>129</v>
      </c>
      <c r="P16" s="85" t="s">
        <v>185</v>
      </c>
      <c r="Q16" s="85" t="s">
        <v>173</v>
      </c>
      <c r="R16" s="108">
        <f t="shared" si="2"/>
        <v>0.9449808576914358</v>
      </c>
      <c r="S16" s="108">
        <f t="shared" si="2"/>
        <v>1.0844055597174505</v>
      </c>
      <c r="T16" s="109">
        <f t="shared" si="2"/>
        <v>0.986696105056931</v>
      </c>
    </row>
    <row r="17" spans="1:20" ht="18" customHeight="1">
      <c r="A17" s="84" t="s">
        <v>130</v>
      </c>
      <c r="B17" s="84" t="s">
        <v>180</v>
      </c>
      <c r="C17" s="84" t="s">
        <v>173</v>
      </c>
      <c r="D17" s="87">
        <v>1461399.36</v>
      </c>
      <c r="E17" s="87">
        <v>668642.5900000002</v>
      </c>
      <c r="F17" s="90">
        <f t="shared" si="1"/>
        <v>2130041.95</v>
      </c>
      <c r="H17" s="84" t="s">
        <v>130</v>
      </c>
      <c r="I17" s="84" t="s">
        <v>180</v>
      </c>
      <c r="J17" s="84" t="s">
        <v>173</v>
      </c>
      <c r="K17" s="87">
        <v>749309.8899999999</v>
      </c>
      <c r="L17" s="87">
        <v>319904.01999999996</v>
      </c>
      <c r="M17" s="90">
        <f t="shared" si="3"/>
        <v>1069213.91</v>
      </c>
      <c r="O17" s="84" t="s">
        <v>130</v>
      </c>
      <c r="P17" s="84" t="s">
        <v>180</v>
      </c>
      <c r="Q17" s="84" t="s">
        <v>173</v>
      </c>
      <c r="R17" s="108">
        <f t="shared" si="2"/>
        <v>0.9503270669495638</v>
      </c>
      <c r="S17" s="108">
        <f t="shared" si="2"/>
        <v>1.0901350036176485</v>
      </c>
      <c r="T17" s="109">
        <f t="shared" si="2"/>
        <v>0.9921569763341374</v>
      </c>
    </row>
    <row r="18" spans="1:20" ht="18" customHeight="1">
      <c r="A18" s="84" t="s">
        <v>131</v>
      </c>
      <c r="B18" s="84" t="s">
        <v>10</v>
      </c>
      <c r="C18" s="84" t="s">
        <v>173</v>
      </c>
      <c r="D18" s="87">
        <v>1320010.22</v>
      </c>
      <c r="E18" s="87">
        <v>603951.97</v>
      </c>
      <c r="F18" s="90">
        <f t="shared" si="1"/>
        <v>1923962.19</v>
      </c>
      <c r="H18" s="84" t="s">
        <v>131</v>
      </c>
      <c r="I18" s="84" t="s">
        <v>10</v>
      </c>
      <c r="J18" s="84" t="s">
        <v>173</v>
      </c>
      <c r="K18" s="87">
        <v>673114.06</v>
      </c>
      <c r="L18" s="87">
        <v>287373.62000000005</v>
      </c>
      <c r="M18" s="90">
        <f t="shared" si="3"/>
        <v>960487.6800000002</v>
      </c>
      <c r="O18" s="84" t="s">
        <v>131</v>
      </c>
      <c r="P18" s="84" t="s">
        <v>10</v>
      </c>
      <c r="Q18" s="84" t="s">
        <v>173</v>
      </c>
      <c r="R18" s="108">
        <f t="shared" si="2"/>
        <v>0.9610498404980574</v>
      </c>
      <c r="S18" s="108">
        <f t="shared" si="2"/>
        <v>1.10162634273807</v>
      </c>
      <c r="T18" s="109">
        <f t="shared" si="2"/>
        <v>1.0031097015216268</v>
      </c>
    </row>
    <row r="19" spans="1:20" ht="18" customHeight="1">
      <c r="A19" s="84" t="s">
        <v>132</v>
      </c>
      <c r="B19" s="84" t="s">
        <v>183</v>
      </c>
      <c r="C19" s="84" t="s">
        <v>174</v>
      </c>
      <c r="D19" s="87">
        <v>1323982.2799999998</v>
      </c>
      <c r="E19" s="87">
        <v>605769.34</v>
      </c>
      <c r="F19" s="90">
        <f t="shared" si="1"/>
        <v>1929751.6199999996</v>
      </c>
      <c r="H19" s="84" t="s">
        <v>132</v>
      </c>
      <c r="I19" s="84" t="s">
        <v>183</v>
      </c>
      <c r="J19" s="84" t="s">
        <v>174</v>
      </c>
      <c r="K19" s="87">
        <v>683515.6</v>
      </c>
      <c r="L19" s="87">
        <v>291814.36</v>
      </c>
      <c r="M19" s="90">
        <f t="shared" si="3"/>
        <v>975329.96</v>
      </c>
      <c r="O19" s="84" t="s">
        <v>132</v>
      </c>
      <c r="P19" s="84" t="s">
        <v>183</v>
      </c>
      <c r="Q19" s="84" t="s">
        <v>174</v>
      </c>
      <c r="R19" s="108">
        <f t="shared" si="2"/>
        <v>0.9370183796829215</v>
      </c>
      <c r="S19" s="108">
        <f t="shared" si="2"/>
        <v>1.0758722771559288</v>
      </c>
      <c r="T19" s="109">
        <f t="shared" si="2"/>
        <v>0.9785628445167416</v>
      </c>
    </row>
    <row r="20" spans="1:20" ht="18" customHeight="1">
      <c r="A20" s="84" t="s">
        <v>133</v>
      </c>
      <c r="B20" s="84" t="s">
        <v>17</v>
      </c>
      <c r="C20" s="84" t="s">
        <v>174</v>
      </c>
      <c r="D20" s="87">
        <v>1349966.26</v>
      </c>
      <c r="E20" s="87">
        <v>617657.93</v>
      </c>
      <c r="F20" s="90">
        <f t="shared" si="1"/>
        <v>1967624.19</v>
      </c>
      <c r="H20" s="84" t="s">
        <v>133</v>
      </c>
      <c r="I20" s="84" t="s">
        <v>17</v>
      </c>
      <c r="J20" s="84" t="s">
        <v>174</v>
      </c>
      <c r="K20" s="87">
        <v>701846.76</v>
      </c>
      <c r="L20" s="87">
        <v>299640.52</v>
      </c>
      <c r="M20" s="90">
        <f t="shared" si="3"/>
        <v>1001487.28</v>
      </c>
      <c r="O20" s="84" t="s">
        <v>133</v>
      </c>
      <c r="P20" s="84" t="s">
        <v>17</v>
      </c>
      <c r="Q20" s="84" t="s">
        <v>174</v>
      </c>
      <c r="R20" s="108">
        <f t="shared" si="2"/>
        <v>0.9234487311731694</v>
      </c>
      <c r="S20" s="108">
        <f t="shared" si="2"/>
        <v>1.0613297894423623</v>
      </c>
      <c r="T20" s="109">
        <f t="shared" si="2"/>
        <v>0.9647021278193368</v>
      </c>
    </row>
    <row r="21" spans="1:20" ht="18" customHeight="1">
      <c r="A21" s="84" t="s">
        <v>134</v>
      </c>
      <c r="B21" s="84" t="s">
        <v>183</v>
      </c>
      <c r="C21" s="84" t="s">
        <v>174</v>
      </c>
      <c r="D21" s="87">
        <v>1392434.31</v>
      </c>
      <c r="E21" s="87">
        <v>637088.5900000001</v>
      </c>
      <c r="F21" s="90">
        <f t="shared" si="1"/>
        <v>2029522.9000000001</v>
      </c>
      <c r="H21" s="84" t="s">
        <v>134</v>
      </c>
      <c r="I21" s="84" t="s">
        <v>183</v>
      </c>
      <c r="J21" s="84" t="s">
        <v>174</v>
      </c>
      <c r="K21" s="87">
        <v>724769.2100000001</v>
      </c>
      <c r="L21" s="87">
        <v>309426.8299999999</v>
      </c>
      <c r="M21" s="90">
        <f t="shared" si="3"/>
        <v>1034196.04</v>
      </c>
      <c r="O21" s="84" t="s">
        <v>134</v>
      </c>
      <c r="P21" s="84" t="s">
        <v>183</v>
      </c>
      <c r="Q21" s="84" t="s">
        <v>174</v>
      </c>
      <c r="R21" s="108">
        <f t="shared" si="2"/>
        <v>0.9212106292429281</v>
      </c>
      <c r="S21" s="108">
        <f t="shared" si="2"/>
        <v>1.0589313150381958</v>
      </c>
      <c r="T21" s="109">
        <f t="shared" si="2"/>
        <v>0.9624160425135646</v>
      </c>
    </row>
    <row r="22" spans="1:20" ht="18" customHeight="1">
      <c r="A22" s="84" t="s">
        <v>135</v>
      </c>
      <c r="B22" s="84" t="s">
        <v>185</v>
      </c>
      <c r="C22" s="84" t="s">
        <v>173</v>
      </c>
      <c r="D22" s="87">
        <v>1056678.4400000002</v>
      </c>
      <c r="E22" s="87">
        <v>483468.25999999995</v>
      </c>
      <c r="F22" s="90">
        <f t="shared" si="1"/>
        <v>1540146.7000000002</v>
      </c>
      <c r="H22" s="84" t="s">
        <v>135</v>
      </c>
      <c r="I22" s="84" t="s">
        <v>185</v>
      </c>
      <c r="J22" s="84" t="s">
        <v>173</v>
      </c>
      <c r="K22" s="87">
        <v>546065.83</v>
      </c>
      <c r="L22" s="87">
        <v>233132.71</v>
      </c>
      <c r="M22" s="90">
        <f t="shared" si="3"/>
        <v>779198.5399999999</v>
      </c>
      <c r="O22" s="84" t="s">
        <v>135</v>
      </c>
      <c r="P22" s="84" t="s">
        <v>185</v>
      </c>
      <c r="Q22" s="84" t="s">
        <v>173</v>
      </c>
      <c r="R22" s="108">
        <f t="shared" si="2"/>
        <v>0.9350751904765773</v>
      </c>
      <c r="S22" s="108">
        <f t="shared" si="2"/>
        <v>1.0737899027553874</v>
      </c>
      <c r="T22" s="109">
        <f t="shared" si="2"/>
        <v>0.9765780105286137</v>
      </c>
    </row>
    <row r="23" spans="1:20" ht="18" customHeight="1">
      <c r="A23" s="84" t="s">
        <v>136</v>
      </c>
      <c r="B23" s="84" t="s">
        <v>6</v>
      </c>
      <c r="C23" s="84" t="s">
        <v>173</v>
      </c>
      <c r="D23" s="87">
        <v>1432262.5799999998</v>
      </c>
      <c r="E23" s="87">
        <v>655311.46</v>
      </c>
      <c r="F23" s="90">
        <f t="shared" si="1"/>
        <v>2087574.0399999998</v>
      </c>
      <c r="H23" s="84" t="s">
        <v>136</v>
      </c>
      <c r="I23" s="84" t="s">
        <v>6</v>
      </c>
      <c r="J23" s="84" t="s">
        <v>173</v>
      </c>
      <c r="K23" s="87">
        <v>745763.4299999999</v>
      </c>
      <c r="L23" s="87">
        <v>318389.92000000004</v>
      </c>
      <c r="M23" s="90">
        <f t="shared" si="3"/>
        <v>1064153.35</v>
      </c>
      <c r="O23" s="84" t="s">
        <v>136</v>
      </c>
      <c r="P23" s="84" t="s">
        <v>6</v>
      </c>
      <c r="Q23" s="84" t="s">
        <v>173</v>
      </c>
      <c r="R23" s="108">
        <f t="shared" si="2"/>
        <v>0.9205320647058277</v>
      </c>
      <c r="S23" s="108">
        <f t="shared" si="2"/>
        <v>1.0582041667650781</v>
      </c>
      <c r="T23" s="109">
        <f t="shared" si="2"/>
        <v>0.9617229415290565</v>
      </c>
    </row>
    <row r="24" spans="1:20" ht="18" customHeight="1">
      <c r="A24" s="84" t="s">
        <v>137</v>
      </c>
      <c r="B24" s="84" t="s">
        <v>180</v>
      </c>
      <c r="C24" s="84" t="s">
        <v>173</v>
      </c>
      <c r="D24" s="87">
        <v>1591228.1900000002</v>
      </c>
      <c r="E24" s="87">
        <v>728043.91</v>
      </c>
      <c r="F24" s="90">
        <f t="shared" si="1"/>
        <v>2319272.1</v>
      </c>
      <c r="H24" s="84" t="s">
        <v>137</v>
      </c>
      <c r="I24" s="84" t="s">
        <v>180</v>
      </c>
      <c r="J24" s="84" t="s">
        <v>173</v>
      </c>
      <c r="K24" s="87">
        <v>820400.4900000001</v>
      </c>
      <c r="L24" s="87">
        <v>350254.83999999997</v>
      </c>
      <c r="M24" s="90">
        <f t="shared" si="3"/>
        <v>1170655.33</v>
      </c>
      <c r="O24" s="84" t="s">
        <v>137</v>
      </c>
      <c r="P24" s="84" t="s">
        <v>180</v>
      </c>
      <c r="Q24" s="84" t="s">
        <v>173</v>
      </c>
      <c r="R24" s="108">
        <f t="shared" si="2"/>
        <v>0.9395748898199707</v>
      </c>
      <c r="S24" s="108">
        <f t="shared" si="2"/>
        <v>1.0786119900584388</v>
      </c>
      <c r="T24" s="109">
        <f t="shared" si="2"/>
        <v>0.9811741684890292</v>
      </c>
    </row>
    <row r="25" spans="1:20" ht="18" customHeight="1">
      <c r="A25" s="84" t="s">
        <v>138</v>
      </c>
      <c r="B25" s="84" t="s">
        <v>183</v>
      </c>
      <c r="C25" s="84" t="s">
        <v>174</v>
      </c>
      <c r="D25" s="87">
        <v>3050600.1400000006</v>
      </c>
      <c r="E25" s="87">
        <v>1395758.89</v>
      </c>
      <c r="F25" s="90">
        <f t="shared" si="1"/>
        <v>4446359.03</v>
      </c>
      <c r="H25" s="84" t="s">
        <v>138</v>
      </c>
      <c r="I25" s="84" t="s">
        <v>183</v>
      </c>
      <c r="J25" s="84" t="s">
        <v>174</v>
      </c>
      <c r="K25" s="87">
        <v>1571175.67</v>
      </c>
      <c r="L25" s="87">
        <v>670784.4400000001</v>
      </c>
      <c r="M25" s="90">
        <f t="shared" si="3"/>
        <v>2241960.11</v>
      </c>
      <c r="O25" s="84" t="s">
        <v>138</v>
      </c>
      <c r="P25" s="84" t="s">
        <v>183</v>
      </c>
      <c r="Q25" s="84" t="s">
        <v>174</v>
      </c>
      <c r="R25" s="108">
        <f t="shared" si="2"/>
        <v>0.9416034745497306</v>
      </c>
      <c r="S25" s="108">
        <f t="shared" si="2"/>
        <v>1.0807860271773744</v>
      </c>
      <c r="T25" s="109">
        <f t="shared" si="2"/>
        <v>0.9832462719419217</v>
      </c>
    </row>
    <row r="26" spans="1:20" ht="18" customHeight="1">
      <c r="A26" s="85" t="s">
        <v>139</v>
      </c>
      <c r="B26" s="85" t="s">
        <v>9</v>
      </c>
      <c r="C26" s="85" t="s">
        <v>173</v>
      </c>
      <c r="D26" s="87">
        <v>1436507.7399999998</v>
      </c>
      <c r="E26" s="87">
        <v>657253.7700000003</v>
      </c>
      <c r="F26" s="90">
        <f t="shared" si="1"/>
        <v>2093761.51</v>
      </c>
      <c r="H26" s="85" t="s">
        <v>139</v>
      </c>
      <c r="I26" s="85" t="s">
        <v>9</v>
      </c>
      <c r="J26" s="85" t="s">
        <v>173</v>
      </c>
      <c r="K26" s="87">
        <v>728472.83</v>
      </c>
      <c r="L26" s="87">
        <v>311008.02</v>
      </c>
      <c r="M26" s="90">
        <f t="shared" si="3"/>
        <v>1039480.85</v>
      </c>
      <c r="O26" s="85" t="s">
        <v>139</v>
      </c>
      <c r="P26" s="85" t="s">
        <v>9</v>
      </c>
      <c r="Q26" s="85" t="s">
        <v>173</v>
      </c>
      <c r="R26" s="108">
        <f t="shared" si="2"/>
        <v>0.9719441561053139</v>
      </c>
      <c r="S26" s="108">
        <f t="shared" si="2"/>
        <v>1.113301676271886</v>
      </c>
      <c r="T26" s="109">
        <f t="shared" si="2"/>
        <v>1.0142376937487594</v>
      </c>
    </row>
    <row r="27" spans="1:20" ht="18" customHeight="1">
      <c r="A27" s="84" t="s">
        <v>140</v>
      </c>
      <c r="B27" s="84" t="s">
        <v>180</v>
      </c>
      <c r="C27" s="84" t="s">
        <v>173</v>
      </c>
      <c r="D27" s="87">
        <v>1522213.43</v>
      </c>
      <c r="E27" s="87">
        <v>696467.2000000001</v>
      </c>
      <c r="F27" s="90">
        <f t="shared" si="1"/>
        <v>2218680.63</v>
      </c>
      <c r="H27" s="84" t="s">
        <v>140</v>
      </c>
      <c r="I27" s="84" t="s">
        <v>180</v>
      </c>
      <c r="J27" s="84" t="s">
        <v>173</v>
      </c>
      <c r="K27" s="87">
        <v>789021.74</v>
      </c>
      <c r="L27" s="87">
        <v>336858.27</v>
      </c>
      <c r="M27" s="90">
        <f t="shared" si="3"/>
        <v>1125880.01</v>
      </c>
      <c r="O27" s="84" t="s">
        <v>140</v>
      </c>
      <c r="P27" s="84" t="s">
        <v>180</v>
      </c>
      <c r="Q27" s="84" t="s">
        <v>173</v>
      </c>
      <c r="R27" s="108">
        <f t="shared" si="2"/>
        <v>0.9292414300270104</v>
      </c>
      <c r="S27" s="108">
        <f t="shared" si="2"/>
        <v>1.0675377808002162</v>
      </c>
      <c r="T27" s="109">
        <f t="shared" si="2"/>
        <v>0.9706190804471251</v>
      </c>
    </row>
    <row r="28" spans="1:20" ht="18" customHeight="1">
      <c r="A28" s="84" t="s">
        <v>141</v>
      </c>
      <c r="B28" s="84" t="s">
        <v>180</v>
      </c>
      <c r="C28" s="84" t="s">
        <v>173</v>
      </c>
      <c r="D28" s="87">
        <v>1516842.85</v>
      </c>
      <c r="E28" s="87">
        <v>694009.9699999997</v>
      </c>
      <c r="F28" s="90">
        <f t="shared" si="1"/>
        <v>2210852.82</v>
      </c>
      <c r="H28" s="84" t="s">
        <v>141</v>
      </c>
      <c r="I28" s="84" t="s">
        <v>180</v>
      </c>
      <c r="J28" s="84" t="s">
        <v>173</v>
      </c>
      <c r="K28" s="87">
        <v>781436.1600000001</v>
      </c>
      <c r="L28" s="87">
        <v>333619.7300000001</v>
      </c>
      <c r="M28" s="90">
        <f t="shared" si="3"/>
        <v>1115055.8900000001</v>
      </c>
      <c r="O28" s="84" t="s">
        <v>141</v>
      </c>
      <c r="P28" s="84" t="s">
        <v>180</v>
      </c>
      <c r="Q28" s="84" t="s">
        <v>173</v>
      </c>
      <c r="R28" s="108">
        <f t="shared" si="2"/>
        <v>0.9410963142529774</v>
      </c>
      <c r="S28" s="108">
        <f t="shared" si="2"/>
        <v>1.0802425863722136</v>
      </c>
      <c r="T28" s="109">
        <f t="shared" si="2"/>
        <v>0.9827282558903838</v>
      </c>
    </row>
    <row r="29" spans="1:20" ht="18" customHeight="1">
      <c r="A29" s="84" t="s">
        <v>142</v>
      </c>
      <c r="B29" s="84" t="s">
        <v>33</v>
      </c>
      <c r="C29" s="84" t="s">
        <v>173</v>
      </c>
      <c r="D29" s="87">
        <v>1498331.3900000001</v>
      </c>
      <c r="E29" s="87">
        <v>685540.2899999999</v>
      </c>
      <c r="F29" s="90">
        <f t="shared" si="1"/>
        <v>2183871.68</v>
      </c>
      <c r="H29" s="84" t="s">
        <v>142</v>
      </c>
      <c r="I29" s="84" t="s">
        <v>33</v>
      </c>
      <c r="J29" s="84" t="s">
        <v>173</v>
      </c>
      <c r="K29" s="87">
        <v>704208.2400000001</v>
      </c>
      <c r="L29" s="87">
        <v>300648.7</v>
      </c>
      <c r="M29" s="90">
        <f t="shared" si="3"/>
        <v>1004856.9400000002</v>
      </c>
      <c r="O29" s="84" t="s">
        <v>142</v>
      </c>
      <c r="P29" s="84" t="s">
        <v>33</v>
      </c>
      <c r="Q29" s="84" t="s">
        <v>173</v>
      </c>
      <c r="R29" s="108">
        <f t="shared" si="2"/>
        <v>1.1276822747771313</v>
      </c>
      <c r="S29" s="108">
        <f t="shared" si="2"/>
        <v>1.2802037394474013</v>
      </c>
      <c r="T29" s="109">
        <f t="shared" si="2"/>
        <v>1.173316014516454</v>
      </c>
    </row>
    <row r="30" spans="1:20" ht="18" customHeight="1">
      <c r="A30" s="84" t="s">
        <v>143</v>
      </c>
      <c r="B30" s="84" t="s">
        <v>182</v>
      </c>
      <c r="C30" s="84" t="s">
        <v>173</v>
      </c>
      <c r="D30" s="87">
        <v>1383712.3</v>
      </c>
      <c r="E30" s="87">
        <v>633097.96</v>
      </c>
      <c r="F30" s="90">
        <f t="shared" si="1"/>
        <v>2016810.26</v>
      </c>
      <c r="H30" s="84" t="s">
        <v>143</v>
      </c>
      <c r="I30" s="84" t="s">
        <v>182</v>
      </c>
      <c r="J30" s="84" t="s">
        <v>173</v>
      </c>
      <c r="K30" s="87">
        <v>715629.1099999999</v>
      </c>
      <c r="L30" s="87">
        <v>305524.64</v>
      </c>
      <c r="M30" s="90">
        <f t="shared" si="3"/>
        <v>1021153.7499999999</v>
      </c>
      <c r="O30" s="84" t="s">
        <v>143</v>
      </c>
      <c r="P30" s="84" t="s">
        <v>182</v>
      </c>
      <c r="Q30" s="84" t="s">
        <v>173</v>
      </c>
      <c r="R30" s="108">
        <f t="shared" si="2"/>
        <v>0.9335606680393427</v>
      </c>
      <c r="S30" s="108">
        <f t="shared" si="2"/>
        <v>1.0721666180508387</v>
      </c>
      <c r="T30" s="109">
        <f t="shared" si="2"/>
        <v>0.975030949061295</v>
      </c>
    </row>
    <row r="31" spans="1:20" ht="18" customHeight="1">
      <c r="A31" s="84" t="s">
        <v>144</v>
      </c>
      <c r="B31" s="84" t="s">
        <v>33</v>
      </c>
      <c r="C31" s="84" t="s">
        <v>174</v>
      </c>
      <c r="D31" s="87">
        <v>1719898.4600000002</v>
      </c>
      <c r="E31" s="87">
        <v>786915.1700000002</v>
      </c>
      <c r="F31" s="90">
        <f t="shared" si="1"/>
        <v>2506813.6300000004</v>
      </c>
      <c r="H31" s="84" t="s">
        <v>144</v>
      </c>
      <c r="I31" s="84" t="s">
        <v>33</v>
      </c>
      <c r="J31" s="84" t="s">
        <v>174</v>
      </c>
      <c r="K31" s="87">
        <v>811273.16</v>
      </c>
      <c r="L31" s="87">
        <v>346358.09</v>
      </c>
      <c r="M31" s="90">
        <f t="shared" si="3"/>
        <v>1157631.25</v>
      </c>
      <c r="O31" s="84" t="s">
        <v>144</v>
      </c>
      <c r="P31" s="84" t="s">
        <v>33</v>
      </c>
      <c r="Q31" s="84" t="s">
        <v>174</v>
      </c>
      <c r="R31" s="108">
        <f t="shared" si="2"/>
        <v>1.1199992121026168</v>
      </c>
      <c r="S31" s="108">
        <f t="shared" si="2"/>
        <v>1.2719699430147569</v>
      </c>
      <c r="T31" s="109">
        <f t="shared" si="2"/>
        <v>1.1654681747749986</v>
      </c>
    </row>
    <row r="32" spans="1:20" ht="18" customHeight="1">
      <c r="A32" s="84" t="s">
        <v>145</v>
      </c>
      <c r="B32" s="84" t="s">
        <v>184</v>
      </c>
      <c r="C32" s="84" t="s">
        <v>173</v>
      </c>
      <c r="D32" s="87">
        <v>1571607.7999999998</v>
      </c>
      <c r="E32" s="87">
        <v>719066.89</v>
      </c>
      <c r="F32" s="90">
        <f t="shared" si="1"/>
        <v>2290674.69</v>
      </c>
      <c r="H32" s="84" t="s">
        <v>145</v>
      </c>
      <c r="I32" s="84" t="s">
        <v>184</v>
      </c>
      <c r="J32" s="84" t="s">
        <v>173</v>
      </c>
      <c r="K32" s="87">
        <v>809000.85</v>
      </c>
      <c r="L32" s="87">
        <v>345387.9799999999</v>
      </c>
      <c r="M32" s="90">
        <f t="shared" si="3"/>
        <v>1154388.8299999998</v>
      </c>
      <c r="O32" s="84" t="s">
        <v>145</v>
      </c>
      <c r="P32" s="84" t="s">
        <v>184</v>
      </c>
      <c r="Q32" s="84" t="s">
        <v>173</v>
      </c>
      <c r="R32" s="108">
        <f t="shared" si="2"/>
        <v>0.9426528414648758</v>
      </c>
      <c r="S32" s="108">
        <f t="shared" si="2"/>
        <v>1.081910580675101</v>
      </c>
      <c r="T32" s="109">
        <f t="shared" si="2"/>
        <v>0.9843181348177115</v>
      </c>
    </row>
    <row r="33" spans="1:20" ht="18" customHeight="1">
      <c r="A33" s="84" t="s">
        <v>146</v>
      </c>
      <c r="B33" s="84" t="s">
        <v>183</v>
      </c>
      <c r="C33" s="84" t="s">
        <v>174</v>
      </c>
      <c r="D33" s="87">
        <v>1581339.3900000004</v>
      </c>
      <c r="E33" s="87">
        <v>723519.43</v>
      </c>
      <c r="F33" s="90">
        <f t="shared" si="1"/>
        <v>2304858.8200000003</v>
      </c>
      <c r="H33" s="84" t="s">
        <v>146</v>
      </c>
      <c r="I33" s="84" t="s">
        <v>183</v>
      </c>
      <c r="J33" s="84" t="s">
        <v>174</v>
      </c>
      <c r="K33" s="87">
        <v>809000.85</v>
      </c>
      <c r="L33" s="87">
        <v>345387.9799999999</v>
      </c>
      <c r="M33" s="90">
        <f t="shared" si="3"/>
        <v>1154388.8299999998</v>
      </c>
      <c r="O33" s="84" t="s">
        <v>146</v>
      </c>
      <c r="P33" s="84" t="s">
        <v>183</v>
      </c>
      <c r="Q33" s="84" t="s">
        <v>174</v>
      </c>
      <c r="R33" s="108">
        <f t="shared" si="2"/>
        <v>0.9546819882822131</v>
      </c>
      <c r="S33" s="108">
        <f t="shared" si="2"/>
        <v>1.094801996294139</v>
      </c>
      <c r="T33" s="109">
        <f t="shared" si="2"/>
        <v>0.9966052686078057</v>
      </c>
    </row>
    <row r="34" spans="1:20" ht="18" customHeight="1">
      <c r="A34" s="84" t="s">
        <v>147</v>
      </c>
      <c r="B34" s="84" t="s">
        <v>9</v>
      </c>
      <c r="C34" s="84" t="s">
        <v>173</v>
      </c>
      <c r="D34" s="87">
        <v>2385874.06</v>
      </c>
      <c r="E34" s="87">
        <v>1091622.8900000001</v>
      </c>
      <c r="F34" s="90">
        <f t="shared" si="1"/>
        <v>3477496.95</v>
      </c>
      <c r="H34" s="84" t="s">
        <v>147</v>
      </c>
      <c r="I34" s="84" t="s">
        <v>9</v>
      </c>
      <c r="J34" s="84" t="s">
        <v>173</v>
      </c>
      <c r="K34" s="87">
        <v>1233055.65</v>
      </c>
      <c r="L34" s="87">
        <v>526430.3400000001</v>
      </c>
      <c r="M34" s="90">
        <f t="shared" si="3"/>
        <v>1759485.99</v>
      </c>
      <c r="O34" s="84" t="s">
        <v>147</v>
      </c>
      <c r="P34" s="84" t="s">
        <v>9</v>
      </c>
      <c r="Q34" s="84" t="s">
        <v>173</v>
      </c>
      <c r="R34" s="108">
        <f t="shared" si="2"/>
        <v>0.9349281275342278</v>
      </c>
      <c r="S34" s="108">
        <f t="shared" si="2"/>
        <v>1.0736321732520202</v>
      </c>
      <c r="T34" s="109">
        <f t="shared" si="2"/>
        <v>0.9764277577453175</v>
      </c>
    </row>
    <row r="35" spans="1:20" ht="18" customHeight="1">
      <c r="A35" s="84" t="s">
        <v>148</v>
      </c>
      <c r="B35" s="84" t="s">
        <v>183</v>
      </c>
      <c r="C35" s="84" t="s">
        <v>174</v>
      </c>
      <c r="D35" s="87">
        <v>976467.4399999998</v>
      </c>
      <c r="E35" s="87">
        <v>446768.85000000003</v>
      </c>
      <c r="F35" s="90">
        <f t="shared" si="1"/>
        <v>1423236.2899999998</v>
      </c>
      <c r="H35" s="84" t="s">
        <v>148</v>
      </c>
      <c r="I35" s="84" t="s">
        <v>183</v>
      </c>
      <c r="J35" s="84" t="s">
        <v>174</v>
      </c>
      <c r="K35" s="87">
        <v>503249.18000000005</v>
      </c>
      <c r="L35" s="87">
        <v>214852.95</v>
      </c>
      <c r="M35" s="90">
        <f t="shared" si="3"/>
        <v>718102.1300000001</v>
      </c>
      <c r="O35" s="84" t="s">
        <v>148</v>
      </c>
      <c r="P35" s="84" t="s">
        <v>183</v>
      </c>
      <c r="Q35" s="84" t="s">
        <v>174</v>
      </c>
      <c r="R35" s="108">
        <f t="shared" si="2"/>
        <v>0.9403259435017852</v>
      </c>
      <c r="S35" s="108">
        <f t="shared" si="2"/>
        <v>1.0794168755886293</v>
      </c>
      <c r="T35" s="109">
        <f t="shared" si="2"/>
        <v>0.9819413291532773</v>
      </c>
    </row>
    <row r="36" spans="1:20" ht="18" customHeight="1">
      <c r="A36" s="84" t="s">
        <v>149</v>
      </c>
      <c r="B36" s="84" t="s">
        <v>178</v>
      </c>
      <c r="C36" s="84" t="s">
        <v>173</v>
      </c>
      <c r="D36" s="87">
        <v>1398971.6600000004</v>
      </c>
      <c r="E36" s="87">
        <v>640079.67</v>
      </c>
      <c r="F36" s="90">
        <f t="shared" si="1"/>
        <v>2039051.3300000005</v>
      </c>
      <c r="H36" s="84" t="s">
        <v>149</v>
      </c>
      <c r="I36" s="84" t="s">
        <v>178</v>
      </c>
      <c r="J36" s="84" t="s">
        <v>173</v>
      </c>
      <c r="K36" s="87">
        <v>728617.2400000001</v>
      </c>
      <c r="L36" s="87">
        <v>311069.67</v>
      </c>
      <c r="M36" s="90">
        <f t="shared" si="3"/>
        <v>1039686.9100000001</v>
      </c>
      <c r="O36" s="84" t="s">
        <v>149</v>
      </c>
      <c r="P36" s="84" t="s">
        <v>178</v>
      </c>
      <c r="Q36" s="84" t="s">
        <v>173</v>
      </c>
      <c r="R36" s="108">
        <f t="shared" si="2"/>
        <v>0.9200364515119079</v>
      </c>
      <c r="S36" s="108">
        <f t="shared" si="2"/>
        <v>1.0576730286819673</v>
      </c>
      <c r="T36" s="109">
        <f t="shared" si="2"/>
        <v>0.9612166993619264</v>
      </c>
    </row>
    <row r="37" spans="1:20" ht="18" customHeight="1">
      <c r="A37" s="84" t="s">
        <v>150</v>
      </c>
      <c r="B37" s="84" t="s">
        <v>178</v>
      </c>
      <c r="C37" s="84" t="s">
        <v>174</v>
      </c>
      <c r="D37" s="87">
        <v>1509403.5</v>
      </c>
      <c r="E37" s="87">
        <v>690606.2000000001</v>
      </c>
      <c r="F37" s="90">
        <f t="shared" si="1"/>
        <v>2200009.7</v>
      </c>
      <c r="H37" s="84" t="s">
        <v>150</v>
      </c>
      <c r="I37" s="84" t="s">
        <v>178</v>
      </c>
      <c r="J37" s="84" t="s">
        <v>174</v>
      </c>
      <c r="K37" s="87">
        <v>782001.03</v>
      </c>
      <c r="L37" s="87">
        <v>333860.9</v>
      </c>
      <c r="M37" s="90">
        <f t="shared" si="3"/>
        <v>1115861.9300000002</v>
      </c>
      <c r="O37" s="84" t="s">
        <v>150</v>
      </c>
      <c r="P37" s="84" t="s">
        <v>178</v>
      </c>
      <c r="Q37" s="84" t="s">
        <v>174</v>
      </c>
      <c r="R37" s="108">
        <f t="shared" si="2"/>
        <v>0.930180961526355</v>
      </c>
      <c r="S37" s="108">
        <f t="shared" si="2"/>
        <v>1.068544714280708</v>
      </c>
      <c r="T37" s="109">
        <f t="shared" si="2"/>
        <v>0.9715787776718934</v>
      </c>
    </row>
    <row r="38" spans="1:20" ht="18" customHeight="1">
      <c r="A38" s="84" t="s">
        <v>151</v>
      </c>
      <c r="B38" s="84" t="s">
        <v>6</v>
      </c>
      <c r="C38" s="84" t="s">
        <v>174</v>
      </c>
      <c r="D38" s="87">
        <v>1192829.48</v>
      </c>
      <c r="E38" s="87">
        <v>545762.2199999999</v>
      </c>
      <c r="F38" s="90">
        <f t="shared" si="1"/>
        <v>1738591.6999999997</v>
      </c>
      <c r="H38" s="84" t="s">
        <v>151</v>
      </c>
      <c r="I38" s="84" t="s">
        <v>6</v>
      </c>
      <c r="J38" s="84" t="s">
        <v>174</v>
      </c>
      <c r="K38" s="87">
        <v>611019.1400000001</v>
      </c>
      <c r="L38" s="87">
        <v>260863.34</v>
      </c>
      <c r="M38" s="90">
        <f t="shared" si="3"/>
        <v>871882.4800000001</v>
      </c>
      <c r="O38" s="84" t="s">
        <v>151</v>
      </c>
      <c r="P38" s="84" t="s">
        <v>6</v>
      </c>
      <c r="Q38" s="84" t="s">
        <v>174</v>
      </c>
      <c r="R38" s="108">
        <f t="shared" si="2"/>
        <v>0.9521965874915141</v>
      </c>
      <c r="S38" s="108">
        <f t="shared" si="2"/>
        <v>1.0921384353968628</v>
      </c>
      <c r="T38" s="109">
        <f t="shared" si="2"/>
        <v>0.9940665627321694</v>
      </c>
    </row>
    <row r="39" spans="1:20" ht="18" customHeight="1">
      <c r="A39" s="84" t="s">
        <v>152</v>
      </c>
      <c r="B39" s="84" t="s">
        <v>10</v>
      </c>
      <c r="C39" s="84" t="s">
        <v>173</v>
      </c>
      <c r="D39" s="87">
        <v>1252799.47</v>
      </c>
      <c r="E39" s="87">
        <v>573200.6499999998</v>
      </c>
      <c r="F39" s="90">
        <f t="shared" si="1"/>
        <v>1826000.1199999996</v>
      </c>
      <c r="H39" s="84" t="s">
        <v>152</v>
      </c>
      <c r="I39" s="84" t="s">
        <v>10</v>
      </c>
      <c r="J39" s="84" t="s">
        <v>173</v>
      </c>
      <c r="K39" s="87">
        <v>642406.3799999999</v>
      </c>
      <c r="L39" s="87">
        <v>274263.54</v>
      </c>
      <c r="M39" s="90">
        <f t="shared" si="3"/>
        <v>916669.9199999999</v>
      </c>
      <c r="O39" s="84" t="s">
        <v>152</v>
      </c>
      <c r="P39" s="84" t="s">
        <v>10</v>
      </c>
      <c r="Q39" s="84" t="s">
        <v>173</v>
      </c>
      <c r="R39" s="108">
        <f t="shared" si="2"/>
        <v>0.9501666063777265</v>
      </c>
      <c r="S39" s="108">
        <f t="shared" si="2"/>
        <v>1.0899629969043638</v>
      </c>
      <c r="T39" s="109">
        <f t="shared" si="2"/>
        <v>0.9919930611446264</v>
      </c>
    </row>
    <row r="40" spans="1:20" ht="18" customHeight="1">
      <c r="A40" s="84" t="s">
        <v>153</v>
      </c>
      <c r="B40" s="84" t="s">
        <v>17</v>
      </c>
      <c r="C40" s="84" t="s">
        <v>173</v>
      </c>
      <c r="D40" s="87">
        <v>2003810.48</v>
      </c>
      <c r="E40" s="87">
        <v>916815.1099999999</v>
      </c>
      <c r="F40" s="90">
        <f t="shared" si="1"/>
        <v>2920625.59</v>
      </c>
      <c r="H40" s="84" t="s">
        <v>153</v>
      </c>
      <c r="I40" s="84" t="s">
        <v>17</v>
      </c>
      <c r="J40" s="84" t="s">
        <v>173</v>
      </c>
      <c r="K40" s="87">
        <v>1037567.0900000001</v>
      </c>
      <c r="L40" s="87">
        <v>442970.1100000001</v>
      </c>
      <c r="M40" s="90">
        <f t="shared" si="3"/>
        <v>1480537.2000000002</v>
      </c>
      <c r="O40" s="84" t="s">
        <v>153</v>
      </c>
      <c r="P40" s="84" t="s">
        <v>17</v>
      </c>
      <c r="Q40" s="84" t="s">
        <v>173</v>
      </c>
      <c r="R40" s="108">
        <f t="shared" si="2"/>
        <v>0.9312587102198855</v>
      </c>
      <c r="S40" s="108">
        <f t="shared" si="2"/>
        <v>1.069699714050683</v>
      </c>
      <c r="T40" s="109">
        <f t="shared" si="2"/>
        <v>0.9726796395254367</v>
      </c>
    </row>
    <row r="41" spans="1:20" ht="18" customHeight="1">
      <c r="A41" s="85" t="s">
        <v>154</v>
      </c>
      <c r="B41" s="85" t="s">
        <v>183</v>
      </c>
      <c r="C41" s="85" t="s">
        <v>174</v>
      </c>
      <c r="D41" s="87">
        <v>1461300.0599999998</v>
      </c>
      <c r="E41" s="87">
        <v>668597.15</v>
      </c>
      <c r="F41" s="90">
        <f t="shared" si="1"/>
        <v>2129897.21</v>
      </c>
      <c r="H41" s="85" t="s">
        <v>154</v>
      </c>
      <c r="I41" s="85" t="s">
        <v>183</v>
      </c>
      <c r="J41" s="85" t="s">
        <v>174</v>
      </c>
      <c r="K41" s="87">
        <v>752448.6</v>
      </c>
      <c r="L41" s="87">
        <v>321244.0400000001</v>
      </c>
      <c r="M41" s="90">
        <f t="shared" si="3"/>
        <v>1073692.6400000001</v>
      </c>
      <c r="O41" s="85" t="s">
        <v>154</v>
      </c>
      <c r="P41" s="85" t="s">
        <v>183</v>
      </c>
      <c r="Q41" s="85" t="s">
        <v>174</v>
      </c>
      <c r="R41" s="108">
        <f t="shared" si="2"/>
        <v>0.9420596436753286</v>
      </c>
      <c r="S41" s="108">
        <f t="shared" si="2"/>
        <v>1.0812748775043417</v>
      </c>
      <c r="T41" s="109">
        <f t="shared" si="2"/>
        <v>0.9837122195417114</v>
      </c>
    </row>
    <row r="42" spans="1:20" ht="18" customHeight="1">
      <c r="A42" s="84" t="s">
        <v>155</v>
      </c>
      <c r="B42" s="84" t="s">
        <v>33</v>
      </c>
      <c r="C42" s="84" t="s">
        <v>173</v>
      </c>
      <c r="D42" s="87">
        <v>2215041.91</v>
      </c>
      <c r="E42" s="87">
        <v>1013461.0500000002</v>
      </c>
      <c r="F42" s="90">
        <f t="shared" si="1"/>
        <v>3228502.9600000004</v>
      </c>
      <c r="H42" s="84" t="s">
        <v>155</v>
      </c>
      <c r="I42" s="84" t="s">
        <v>33</v>
      </c>
      <c r="J42" s="84" t="s">
        <v>173</v>
      </c>
      <c r="K42" s="87">
        <v>1152659.3199999998</v>
      </c>
      <c r="L42" s="87">
        <v>492106.6000000001</v>
      </c>
      <c r="M42" s="90">
        <f t="shared" si="3"/>
        <v>1644765.92</v>
      </c>
      <c r="O42" s="84" t="s">
        <v>155</v>
      </c>
      <c r="P42" s="84" t="s">
        <v>33</v>
      </c>
      <c r="Q42" s="84" t="s">
        <v>173</v>
      </c>
      <c r="R42" s="108">
        <f t="shared" si="2"/>
        <v>0.921679607813348</v>
      </c>
      <c r="S42" s="108">
        <f t="shared" si="2"/>
        <v>1.0594339722328456</v>
      </c>
      <c r="T42" s="109">
        <f t="shared" si="2"/>
        <v>0.9628950969509391</v>
      </c>
    </row>
    <row r="43" spans="1:20" ht="18" customHeight="1">
      <c r="A43" s="84" t="s">
        <v>156</v>
      </c>
      <c r="B43" s="84" t="s">
        <v>6</v>
      </c>
      <c r="C43" s="84" t="s">
        <v>174</v>
      </c>
      <c r="D43" s="87">
        <v>1206872.3800000001</v>
      </c>
      <c r="E43" s="87">
        <v>552187.36</v>
      </c>
      <c r="F43" s="90">
        <f t="shared" si="1"/>
        <v>1759059.7400000002</v>
      </c>
      <c r="H43" s="84" t="s">
        <v>156</v>
      </c>
      <c r="I43" s="84" t="s">
        <v>6</v>
      </c>
      <c r="J43" s="84" t="s">
        <v>174</v>
      </c>
      <c r="K43" s="87">
        <v>619653.82</v>
      </c>
      <c r="L43" s="87">
        <v>264549.75</v>
      </c>
      <c r="M43" s="90">
        <f t="shared" si="3"/>
        <v>884203.57</v>
      </c>
      <c r="O43" s="84" t="s">
        <v>156</v>
      </c>
      <c r="P43" s="84" t="s">
        <v>6</v>
      </c>
      <c r="Q43" s="84" t="s">
        <v>174</v>
      </c>
      <c r="R43" s="108">
        <f t="shared" si="2"/>
        <v>0.9476558378999427</v>
      </c>
      <c r="S43" s="108">
        <f t="shared" si="2"/>
        <v>1.0872722805445858</v>
      </c>
      <c r="T43" s="109">
        <f t="shared" si="2"/>
        <v>0.9894284525451535</v>
      </c>
    </row>
    <row r="44" spans="1:20" ht="18" customHeight="1">
      <c r="A44" s="84" t="s">
        <v>157</v>
      </c>
      <c r="B44" s="84" t="s">
        <v>184</v>
      </c>
      <c r="C44" s="84" t="s">
        <v>173</v>
      </c>
      <c r="D44" s="87">
        <v>1032035.0399999999</v>
      </c>
      <c r="E44" s="87">
        <v>472193.0199999999</v>
      </c>
      <c r="F44" s="90">
        <f t="shared" si="1"/>
        <v>1504228.0599999998</v>
      </c>
      <c r="H44" s="84" t="s">
        <v>157</v>
      </c>
      <c r="I44" s="84" t="s">
        <v>184</v>
      </c>
      <c r="J44" s="84" t="s">
        <v>173</v>
      </c>
      <c r="K44" s="87">
        <v>531531.7</v>
      </c>
      <c r="L44" s="87">
        <v>226927.64000000004</v>
      </c>
      <c r="M44" s="90">
        <f t="shared" si="3"/>
        <v>758459.34</v>
      </c>
      <c r="O44" s="84" t="s">
        <v>157</v>
      </c>
      <c r="P44" s="84" t="s">
        <v>184</v>
      </c>
      <c r="Q44" s="84" t="s">
        <v>173</v>
      </c>
      <c r="R44" s="108">
        <f t="shared" si="2"/>
        <v>0.9416246293494819</v>
      </c>
      <c r="S44" s="108">
        <f t="shared" si="2"/>
        <v>1.080808754720226</v>
      </c>
      <c r="T44" s="109">
        <f t="shared" si="2"/>
        <v>0.9832678967339237</v>
      </c>
    </row>
    <row r="45" spans="1:20" ht="18" customHeight="1">
      <c r="A45" s="84" t="s">
        <v>158</v>
      </c>
      <c r="B45" s="84" t="s">
        <v>183</v>
      </c>
      <c r="C45" s="84" t="s">
        <v>173</v>
      </c>
      <c r="D45" s="87">
        <v>1254297.25</v>
      </c>
      <c r="E45" s="87">
        <v>573885.94</v>
      </c>
      <c r="F45" s="90">
        <f t="shared" si="1"/>
        <v>1828183.19</v>
      </c>
      <c r="H45" s="84" t="s">
        <v>158</v>
      </c>
      <c r="I45" s="84" t="s">
        <v>183</v>
      </c>
      <c r="J45" s="84" t="s">
        <v>173</v>
      </c>
      <c r="K45" s="87">
        <v>649928.2800000001</v>
      </c>
      <c r="L45" s="87">
        <v>277474.87</v>
      </c>
      <c r="M45" s="90">
        <f t="shared" si="3"/>
        <v>927403.1500000001</v>
      </c>
      <c r="O45" s="84" t="s">
        <v>158</v>
      </c>
      <c r="P45" s="84" t="s">
        <v>183</v>
      </c>
      <c r="Q45" s="84" t="s">
        <v>173</v>
      </c>
      <c r="R45" s="108">
        <f t="shared" si="2"/>
        <v>0.9299010192324602</v>
      </c>
      <c r="S45" s="108">
        <f t="shared" si="2"/>
        <v>1.0682447387037248</v>
      </c>
      <c r="T45" s="109">
        <f t="shared" si="2"/>
        <v>0.9712928406594259</v>
      </c>
    </row>
    <row r="46" spans="1:20" ht="18" customHeight="1">
      <c r="A46" s="84" t="s">
        <v>159</v>
      </c>
      <c r="B46" s="84" t="s">
        <v>26</v>
      </c>
      <c r="C46" s="84" t="s">
        <v>173</v>
      </c>
      <c r="D46" s="87">
        <v>2247463.95</v>
      </c>
      <c r="E46" s="87">
        <v>1028295.3</v>
      </c>
      <c r="F46" s="90">
        <f t="shared" si="1"/>
        <v>3275759.25</v>
      </c>
      <c r="H46" s="84" t="s">
        <v>159</v>
      </c>
      <c r="I46" s="84" t="s">
        <v>26</v>
      </c>
      <c r="J46" s="84" t="s">
        <v>173</v>
      </c>
      <c r="K46" s="87">
        <v>1164649.31</v>
      </c>
      <c r="L46" s="87">
        <v>497225.5200000001</v>
      </c>
      <c r="M46" s="90">
        <f t="shared" si="3"/>
        <v>1661874.83</v>
      </c>
      <c r="O46" s="84" t="s">
        <v>159</v>
      </c>
      <c r="P46" s="84" t="s">
        <v>26</v>
      </c>
      <c r="Q46" s="84" t="s">
        <v>173</v>
      </c>
      <c r="R46" s="108">
        <f t="shared" si="2"/>
        <v>0.9297344966443162</v>
      </c>
      <c r="S46" s="108">
        <f t="shared" si="2"/>
        <v>1.0680662167138966</v>
      </c>
      <c r="T46" s="109">
        <f t="shared" si="2"/>
        <v>0.9711227289001061</v>
      </c>
    </row>
    <row r="47" spans="1:20" ht="18" customHeight="1">
      <c r="A47" s="84" t="s">
        <v>160</v>
      </c>
      <c r="B47" s="84" t="s">
        <v>26</v>
      </c>
      <c r="C47" s="84" t="s">
        <v>173</v>
      </c>
      <c r="D47" s="87">
        <v>1945768.5999999996</v>
      </c>
      <c r="E47" s="87">
        <v>890258.87</v>
      </c>
      <c r="F47" s="90">
        <f t="shared" si="1"/>
        <v>2836027.4699999997</v>
      </c>
      <c r="H47" s="84" t="s">
        <v>160</v>
      </c>
      <c r="I47" s="84" t="s">
        <v>26</v>
      </c>
      <c r="J47" s="84" t="s">
        <v>173</v>
      </c>
      <c r="K47" s="87">
        <v>1005351.6499999999</v>
      </c>
      <c r="L47" s="87">
        <v>429216.31000000006</v>
      </c>
      <c r="M47" s="90">
        <f t="shared" si="3"/>
        <v>1434567.96</v>
      </c>
      <c r="O47" s="84" t="s">
        <v>160</v>
      </c>
      <c r="P47" s="84" t="s">
        <v>26</v>
      </c>
      <c r="Q47" s="84" t="s">
        <v>173</v>
      </c>
      <c r="R47" s="108">
        <f t="shared" si="2"/>
        <v>0.9354109579469032</v>
      </c>
      <c r="S47" s="108">
        <f t="shared" si="2"/>
        <v>1.0741496752534867</v>
      </c>
      <c r="T47" s="109">
        <f t="shared" si="2"/>
        <v>0.9769209609281946</v>
      </c>
    </row>
    <row r="48" spans="1:20" ht="18" customHeight="1">
      <c r="A48" s="84" t="s">
        <v>161</v>
      </c>
      <c r="B48" s="84" t="s">
        <v>178</v>
      </c>
      <c r="C48" s="84" t="s">
        <v>173</v>
      </c>
      <c r="D48" s="87">
        <v>1289756.26</v>
      </c>
      <c r="E48" s="87">
        <v>590109.71</v>
      </c>
      <c r="F48" s="90">
        <f t="shared" si="1"/>
        <v>1879865.97</v>
      </c>
      <c r="H48" s="84" t="s">
        <v>161</v>
      </c>
      <c r="I48" s="84" t="s">
        <v>178</v>
      </c>
      <c r="J48" s="84" t="s">
        <v>173</v>
      </c>
      <c r="K48" s="87">
        <v>667384.51</v>
      </c>
      <c r="L48" s="87">
        <v>284927.49000000005</v>
      </c>
      <c r="M48" s="90">
        <f t="shared" si="3"/>
        <v>952312</v>
      </c>
      <c r="O48" s="84" t="s">
        <v>161</v>
      </c>
      <c r="P48" s="84" t="s">
        <v>178</v>
      </c>
      <c r="Q48" s="84" t="s">
        <v>173</v>
      </c>
      <c r="R48" s="108">
        <f t="shared" si="2"/>
        <v>0.9325534840477494</v>
      </c>
      <c r="S48" s="108">
        <f t="shared" si="2"/>
        <v>1.0710873141794774</v>
      </c>
      <c r="T48" s="109">
        <f t="shared" si="2"/>
        <v>0.974002186258285</v>
      </c>
    </row>
    <row r="49" spans="1:20" ht="18" customHeight="1">
      <c r="A49" s="84" t="s">
        <v>162</v>
      </c>
      <c r="B49" s="84" t="s">
        <v>178</v>
      </c>
      <c r="C49" s="84" t="s">
        <v>173</v>
      </c>
      <c r="D49" s="87">
        <v>1722579.5999999999</v>
      </c>
      <c r="E49" s="87">
        <v>788141.8900000002</v>
      </c>
      <c r="F49" s="90">
        <f t="shared" si="1"/>
        <v>2510721.49</v>
      </c>
      <c r="H49" s="84" t="s">
        <v>162</v>
      </c>
      <c r="I49" s="84" t="s">
        <v>178</v>
      </c>
      <c r="J49" s="84" t="s">
        <v>173</v>
      </c>
      <c r="K49" s="87">
        <v>891321.2300000001</v>
      </c>
      <c r="L49" s="87">
        <v>380533.1400000001</v>
      </c>
      <c r="M49" s="90">
        <f t="shared" si="3"/>
        <v>1271854.37</v>
      </c>
      <c r="O49" s="84" t="s">
        <v>162</v>
      </c>
      <c r="P49" s="84" t="s">
        <v>178</v>
      </c>
      <c r="Q49" s="84" t="s">
        <v>173</v>
      </c>
      <c r="R49" s="108">
        <f t="shared" si="2"/>
        <v>0.9326136773383034</v>
      </c>
      <c r="S49" s="108">
        <f t="shared" si="2"/>
        <v>1.0711517793167769</v>
      </c>
      <c r="T49" s="109">
        <f t="shared" si="2"/>
        <v>0.9740636579327868</v>
      </c>
    </row>
    <row r="50" spans="1:20" ht="18" customHeight="1">
      <c r="A50" s="84" t="s">
        <v>163</v>
      </c>
      <c r="B50" s="84" t="s">
        <v>178</v>
      </c>
      <c r="C50" s="84" t="s">
        <v>173</v>
      </c>
      <c r="D50" s="87">
        <v>1870224.7600000005</v>
      </c>
      <c r="E50" s="87">
        <v>855694.8600000001</v>
      </c>
      <c r="F50" s="90">
        <f t="shared" si="1"/>
        <v>2725919.6200000006</v>
      </c>
      <c r="H50" s="84" t="s">
        <v>163</v>
      </c>
      <c r="I50" s="84" t="s">
        <v>178</v>
      </c>
      <c r="J50" s="84" t="s">
        <v>173</v>
      </c>
      <c r="K50" s="87">
        <v>971959.6699999999</v>
      </c>
      <c r="L50" s="87">
        <v>414960.24</v>
      </c>
      <c r="M50" s="90">
        <f t="shared" si="3"/>
        <v>1386919.91</v>
      </c>
      <c r="O50" s="84" t="s">
        <v>163</v>
      </c>
      <c r="P50" s="84" t="s">
        <v>178</v>
      </c>
      <c r="Q50" s="84" t="s">
        <v>173</v>
      </c>
      <c r="R50" s="108">
        <f t="shared" si="2"/>
        <v>0.9241793849327109</v>
      </c>
      <c r="S50" s="108">
        <f t="shared" si="2"/>
        <v>1.0621128906229669</v>
      </c>
      <c r="T50" s="109">
        <f t="shared" si="2"/>
        <v>0.9654484735171194</v>
      </c>
    </row>
    <row r="51" spans="1:20" ht="18" customHeight="1">
      <c r="A51" s="84" t="s">
        <v>164</v>
      </c>
      <c r="B51" s="84" t="s">
        <v>181</v>
      </c>
      <c r="C51" s="84" t="s">
        <v>173</v>
      </c>
      <c r="D51" s="87">
        <v>1338273.4500000002</v>
      </c>
      <c r="E51" s="87">
        <v>612308.0599999999</v>
      </c>
      <c r="F51" s="90">
        <f t="shared" si="1"/>
        <v>1950581.5100000002</v>
      </c>
      <c r="H51" s="84" t="s">
        <v>164</v>
      </c>
      <c r="I51" s="84" t="s">
        <v>181</v>
      </c>
      <c r="J51" s="84" t="s">
        <v>173</v>
      </c>
      <c r="K51" s="87">
        <v>692927.52</v>
      </c>
      <c r="L51" s="87">
        <v>295832.61</v>
      </c>
      <c r="M51" s="90">
        <f t="shared" si="3"/>
        <v>988760.13</v>
      </c>
      <c r="O51" s="84" t="s">
        <v>164</v>
      </c>
      <c r="P51" s="84" t="s">
        <v>181</v>
      </c>
      <c r="Q51" s="84" t="s">
        <v>173</v>
      </c>
      <c r="R51" s="108">
        <f t="shared" si="2"/>
        <v>0.93133251512366</v>
      </c>
      <c r="S51" s="108">
        <f t="shared" si="2"/>
        <v>1.0697787846985496</v>
      </c>
      <c r="T51" s="109">
        <f t="shared" si="2"/>
        <v>0.9727550199662685</v>
      </c>
    </row>
    <row r="52" spans="1:20" ht="18" customHeight="1">
      <c r="A52" s="84" t="s">
        <v>165</v>
      </c>
      <c r="B52" s="84" t="s">
        <v>183</v>
      </c>
      <c r="C52" s="84" t="s">
        <v>173</v>
      </c>
      <c r="D52" s="87">
        <v>1839333.6300000004</v>
      </c>
      <c r="E52" s="87">
        <v>841561.0600000003</v>
      </c>
      <c r="F52" s="90">
        <f t="shared" si="1"/>
        <v>2680894.6900000004</v>
      </c>
      <c r="H52" s="84" t="s">
        <v>165</v>
      </c>
      <c r="I52" s="84" t="s">
        <v>183</v>
      </c>
      <c r="J52" s="84" t="s">
        <v>173</v>
      </c>
      <c r="K52" s="87">
        <v>946854.12</v>
      </c>
      <c r="L52" s="87">
        <v>404241.89</v>
      </c>
      <c r="M52" s="90">
        <f t="shared" si="3"/>
        <v>1351096.01</v>
      </c>
      <c r="O52" s="84" t="s">
        <v>165</v>
      </c>
      <c r="P52" s="84" t="s">
        <v>183</v>
      </c>
      <c r="Q52" s="84" t="s">
        <v>173</v>
      </c>
      <c r="R52" s="108">
        <f t="shared" si="2"/>
        <v>0.9425734029651793</v>
      </c>
      <c r="S52" s="108">
        <f t="shared" si="2"/>
        <v>1.0818254634619886</v>
      </c>
      <c r="T52" s="109">
        <f t="shared" si="2"/>
        <v>0.9842369973396639</v>
      </c>
    </row>
    <row r="53" spans="1:20" ht="18" customHeight="1">
      <c r="A53" s="84" t="s">
        <v>166</v>
      </c>
      <c r="B53" s="84" t="s">
        <v>183</v>
      </c>
      <c r="C53" s="84" t="s">
        <v>173</v>
      </c>
      <c r="D53" s="87">
        <v>2899934.4999999995</v>
      </c>
      <c r="E53" s="87">
        <v>1326823.97</v>
      </c>
      <c r="F53" s="90">
        <f t="shared" si="1"/>
        <v>4226758.47</v>
      </c>
      <c r="H53" s="84" t="s">
        <v>166</v>
      </c>
      <c r="I53" s="84" t="s">
        <v>183</v>
      </c>
      <c r="J53" s="84" t="s">
        <v>173</v>
      </c>
      <c r="K53" s="87">
        <v>1495243.1799999997</v>
      </c>
      <c r="L53" s="87">
        <v>638366.4700000002</v>
      </c>
      <c r="M53" s="90">
        <f t="shared" si="3"/>
        <v>2133609.65</v>
      </c>
      <c r="O53" s="84" t="s">
        <v>166</v>
      </c>
      <c r="P53" s="84" t="s">
        <v>183</v>
      </c>
      <c r="Q53" s="84" t="s">
        <v>173</v>
      </c>
      <c r="R53" s="108">
        <f t="shared" si="2"/>
        <v>0.9394400447959241</v>
      </c>
      <c r="S53" s="108">
        <f t="shared" si="2"/>
        <v>1.0784675141224125</v>
      </c>
      <c r="T53" s="109">
        <f t="shared" si="2"/>
        <v>0.9810364421626983</v>
      </c>
    </row>
    <row r="54" spans="1:20" ht="18" customHeight="1">
      <c r="A54" s="84" t="s">
        <v>167</v>
      </c>
      <c r="B54" s="84" t="s">
        <v>183</v>
      </c>
      <c r="C54" s="84" t="s">
        <v>173</v>
      </c>
      <c r="D54" s="87">
        <v>839662.68</v>
      </c>
      <c r="E54" s="87">
        <v>384175.76999999996</v>
      </c>
      <c r="F54" s="90">
        <f t="shared" si="1"/>
        <v>1223838.45</v>
      </c>
      <c r="H54" s="84" t="s">
        <v>167</v>
      </c>
      <c r="I54" s="84" t="s">
        <v>183</v>
      </c>
      <c r="J54" s="84" t="s">
        <v>173</v>
      </c>
      <c r="K54" s="87">
        <v>432600.31</v>
      </c>
      <c r="L54" s="87">
        <v>184690.71000000002</v>
      </c>
      <c r="M54" s="90">
        <f t="shared" si="3"/>
        <v>617291.02</v>
      </c>
      <c r="O54" s="84" t="s">
        <v>167</v>
      </c>
      <c r="P54" s="84" t="s">
        <v>183</v>
      </c>
      <c r="Q54" s="84" t="s">
        <v>173</v>
      </c>
      <c r="R54" s="108">
        <f t="shared" si="2"/>
        <v>0.9409664315774533</v>
      </c>
      <c r="S54" s="108">
        <f t="shared" si="2"/>
        <v>1.0801033793199446</v>
      </c>
      <c r="T54" s="109">
        <f t="shared" si="2"/>
        <v>0.9825955835223392</v>
      </c>
    </row>
    <row r="55" spans="1:20" ht="18" customHeight="1">
      <c r="A55" s="84" t="s">
        <v>168</v>
      </c>
      <c r="B55" s="84" t="s">
        <v>183</v>
      </c>
      <c r="C55" s="84" t="s">
        <v>174</v>
      </c>
      <c r="D55" s="87">
        <v>1850215.48</v>
      </c>
      <c r="E55" s="87">
        <v>846539.8800000001</v>
      </c>
      <c r="F55" s="90">
        <f t="shared" si="1"/>
        <v>2696755.3600000003</v>
      </c>
      <c r="H55" s="84" t="s">
        <v>168</v>
      </c>
      <c r="I55" s="84" t="s">
        <v>183</v>
      </c>
      <c r="J55" s="84" t="s">
        <v>174</v>
      </c>
      <c r="K55" s="87">
        <v>955144.79</v>
      </c>
      <c r="L55" s="87">
        <v>407781.43000000005</v>
      </c>
      <c r="M55" s="90">
        <f t="shared" si="3"/>
        <v>1362926.2200000002</v>
      </c>
      <c r="O55" s="84" t="s">
        <v>168</v>
      </c>
      <c r="P55" s="84" t="s">
        <v>183</v>
      </c>
      <c r="Q55" s="84" t="s">
        <v>174</v>
      </c>
      <c r="R55" s="108">
        <f t="shared" si="2"/>
        <v>0.937104718960986</v>
      </c>
      <c r="S55" s="108">
        <f t="shared" si="2"/>
        <v>1.0759647637706307</v>
      </c>
      <c r="T55" s="109">
        <f t="shared" si="2"/>
        <v>0.978651023384083</v>
      </c>
    </row>
    <row r="56" spans="1:20" ht="18" customHeight="1">
      <c r="A56" s="84" t="s">
        <v>169</v>
      </c>
      <c r="B56" s="84" t="s">
        <v>185</v>
      </c>
      <c r="C56" s="84" t="s">
        <v>173</v>
      </c>
      <c r="D56" s="87">
        <v>1133877.3</v>
      </c>
      <c r="E56" s="87">
        <v>518789.5</v>
      </c>
      <c r="F56" s="90">
        <f t="shared" si="1"/>
        <v>1652666.8</v>
      </c>
      <c r="H56" s="84" t="s">
        <v>169</v>
      </c>
      <c r="I56" s="84" t="s">
        <v>185</v>
      </c>
      <c r="J56" s="84" t="s">
        <v>173</v>
      </c>
      <c r="K56" s="87">
        <v>587085.85</v>
      </c>
      <c r="L56" s="87">
        <v>250645.46000000002</v>
      </c>
      <c r="M56" s="90">
        <f t="shared" si="3"/>
        <v>837731.31</v>
      </c>
      <c r="O56" s="84" t="s">
        <v>169</v>
      </c>
      <c r="P56" s="84" t="s">
        <v>185</v>
      </c>
      <c r="Q56" s="84" t="s">
        <v>173</v>
      </c>
      <c r="R56" s="108">
        <f t="shared" si="2"/>
        <v>0.9313654042249528</v>
      </c>
      <c r="S56" s="108">
        <f t="shared" si="2"/>
        <v>1.069814071238314</v>
      </c>
      <c r="T56" s="109">
        <f t="shared" si="2"/>
        <v>0.97278862598558</v>
      </c>
    </row>
    <row r="57" spans="1:20" ht="18" customHeight="1">
      <c r="A57" s="86" t="s">
        <v>170</v>
      </c>
      <c r="B57" s="86"/>
      <c r="C57" s="86"/>
      <c r="D57" s="88">
        <f>SUM(D4:D56)</f>
        <v>82751478.08000001</v>
      </c>
      <c r="E57" s="88">
        <f>SUM(E4:E56)</f>
        <v>37861766.73000001</v>
      </c>
      <c r="F57" s="91">
        <f>SUM(F4:F56)</f>
        <v>120613244.81</v>
      </c>
      <c r="H57" s="86" t="s">
        <v>170</v>
      </c>
      <c r="I57" s="86"/>
      <c r="J57" s="86"/>
      <c r="K57" s="88">
        <f>SUM(K4:K56)</f>
        <v>42472587.42</v>
      </c>
      <c r="L57" s="88">
        <f>SUM(L4:L56)</f>
        <v>18132886.84</v>
      </c>
      <c r="M57" s="91">
        <f>SUM(M4:M56)</f>
        <v>60605474.260000005</v>
      </c>
      <c r="O57" s="86" t="s">
        <v>170</v>
      </c>
      <c r="P57" s="86"/>
      <c r="Q57" s="86"/>
      <c r="R57" s="110">
        <f>+D57/K57-1</f>
        <v>0.9483502914878457</v>
      </c>
      <c r="S57" s="110">
        <f>+E57/L57-1</f>
        <v>1.0880164898222024</v>
      </c>
      <c r="T57" s="111">
        <f>+F57/M57-1</f>
        <v>0.9901377933710107</v>
      </c>
    </row>
    <row r="59" spans="1:20" ht="30" customHeight="1">
      <c r="A59" s="125" t="s">
        <v>175</v>
      </c>
      <c r="B59" s="125"/>
      <c r="C59" s="125"/>
      <c r="D59" s="125"/>
      <c r="E59" s="125"/>
      <c r="F59" s="125"/>
      <c r="H59" s="125" t="s">
        <v>175</v>
      </c>
      <c r="I59" s="125"/>
      <c r="J59" s="125"/>
      <c r="K59" s="125"/>
      <c r="L59" s="125"/>
      <c r="M59" s="125"/>
      <c r="O59" s="125" t="s">
        <v>175</v>
      </c>
      <c r="P59" s="125"/>
      <c r="Q59" s="125"/>
      <c r="R59" s="125"/>
      <c r="S59" s="125"/>
      <c r="T59" s="125"/>
    </row>
  </sheetData>
  <sheetProtection/>
  <mergeCells count="3">
    <mergeCell ref="A59:F59"/>
    <mergeCell ref="H59:M59"/>
    <mergeCell ref="O59:T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T59"/>
  <sheetViews>
    <sheetView showGridLines="0"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11.421875" defaultRowHeight="12.75"/>
  <cols>
    <col min="1" max="1" width="29.7109375" style="0" customWidth="1"/>
    <col min="2" max="2" width="17.421875" style="0" customWidth="1"/>
    <col min="3" max="3" width="19.57421875" style="0" customWidth="1"/>
    <col min="4" max="6" width="23.28125" style="0" customWidth="1"/>
    <col min="7" max="7" width="9.28125" style="0" customWidth="1"/>
    <col min="8" max="8" width="29.7109375" style="0" customWidth="1"/>
    <col min="9" max="9" width="17.421875" style="0" customWidth="1"/>
    <col min="10" max="10" width="19.57421875" style="0" customWidth="1"/>
    <col min="11" max="13" width="23.28125" style="0" customWidth="1"/>
    <col min="14" max="14" width="9.28125" style="0" customWidth="1"/>
    <col min="15" max="15" width="29.7109375" style="0" customWidth="1"/>
    <col min="16" max="16" width="17.421875" style="0" customWidth="1"/>
    <col min="17" max="17" width="19.57421875" style="0" customWidth="1"/>
    <col min="18" max="20" width="23.28125" style="0" customWidth="1"/>
  </cols>
  <sheetData>
    <row r="1" spans="1:20" ht="16.5">
      <c r="A1" s="79" t="s">
        <v>171</v>
      </c>
      <c r="B1" s="79"/>
      <c r="C1" s="79"/>
      <c r="D1" s="80"/>
      <c r="E1" s="80"/>
      <c r="F1" s="80"/>
      <c r="H1" s="79" t="s">
        <v>171</v>
      </c>
      <c r="I1" s="79"/>
      <c r="J1" s="79"/>
      <c r="K1" s="80"/>
      <c r="L1" s="80"/>
      <c r="M1" s="80"/>
      <c r="O1" s="79" t="s">
        <v>171</v>
      </c>
      <c r="P1" s="79"/>
      <c r="Q1" s="79"/>
      <c r="R1" s="80"/>
      <c r="S1" s="80"/>
      <c r="T1" s="80"/>
    </row>
    <row r="2" spans="1:20" ht="16.5">
      <c r="A2" s="12" t="s">
        <v>90</v>
      </c>
      <c r="B2" s="12" t="s">
        <v>202</v>
      </c>
      <c r="E2" s="81"/>
      <c r="F2" s="81"/>
      <c r="H2" s="12" t="s">
        <v>90</v>
      </c>
      <c r="I2" s="12" t="s">
        <v>203</v>
      </c>
      <c r="L2" s="81"/>
      <c r="M2" s="81"/>
      <c r="O2" s="12" t="s">
        <v>90</v>
      </c>
      <c r="P2" s="12" t="s">
        <v>204</v>
      </c>
      <c r="S2" s="81"/>
      <c r="T2" s="81"/>
    </row>
    <row r="3" spans="1:20" ht="48" customHeight="1">
      <c r="A3" s="82" t="s">
        <v>172</v>
      </c>
      <c r="B3" s="82" t="s">
        <v>177</v>
      </c>
      <c r="C3" s="82" t="s">
        <v>87</v>
      </c>
      <c r="D3" s="82" t="s">
        <v>114</v>
      </c>
      <c r="E3" s="82" t="s">
        <v>115</v>
      </c>
      <c r="F3" s="89" t="s">
        <v>116</v>
      </c>
      <c r="H3" s="82" t="s">
        <v>172</v>
      </c>
      <c r="I3" s="82" t="s">
        <v>177</v>
      </c>
      <c r="J3" s="82" t="s">
        <v>87</v>
      </c>
      <c r="K3" s="82" t="s">
        <v>114</v>
      </c>
      <c r="L3" s="82" t="s">
        <v>115</v>
      </c>
      <c r="M3" s="89" t="s">
        <v>116</v>
      </c>
      <c r="O3" s="82" t="s">
        <v>172</v>
      </c>
      <c r="P3" s="82" t="s">
        <v>177</v>
      </c>
      <c r="Q3" s="82" t="s">
        <v>87</v>
      </c>
      <c r="R3" s="82" t="s">
        <v>114</v>
      </c>
      <c r="S3" s="82" t="s">
        <v>115</v>
      </c>
      <c r="T3" s="89" t="s">
        <v>116</v>
      </c>
    </row>
    <row r="4" spans="1:20" ht="18" customHeight="1">
      <c r="A4" s="83" t="s">
        <v>117</v>
      </c>
      <c r="B4" s="83" t="s">
        <v>13</v>
      </c>
      <c r="C4" s="83" t="s">
        <v>173</v>
      </c>
      <c r="D4" s="87">
        <v>18504499.620000005</v>
      </c>
      <c r="E4" s="87">
        <v>8845851.770000003</v>
      </c>
      <c r="F4" s="90">
        <f>+D4+E4</f>
        <v>27350351.390000008</v>
      </c>
      <c r="H4" s="83" t="s">
        <v>117</v>
      </c>
      <c r="I4" s="83" t="s">
        <v>13</v>
      </c>
      <c r="J4" s="83" t="s">
        <v>173</v>
      </c>
      <c r="K4" s="87">
        <v>9627963.33</v>
      </c>
      <c r="L4" s="87">
        <v>4300414.97</v>
      </c>
      <c r="M4" s="90">
        <f aca="true" t="shared" si="0" ref="M4:M10">+K4+L4</f>
        <v>13928378.3</v>
      </c>
      <c r="O4" s="83" t="s">
        <v>117</v>
      </c>
      <c r="P4" s="83" t="s">
        <v>13</v>
      </c>
      <c r="Q4" s="83" t="s">
        <v>173</v>
      </c>
      <c r="R4" s="108">
        <f>+D4/K4-1</f>
        <v>0.921953686959047</v>
      </c>
      <c r="S4" s="108">
        <f aca="true" t="shared" si="1" ref="S4:S57">+E4/L4-1</f>
        <v>1.0569763224501108</v>
      </c>
      <c r="T4" s="109">
        <f aca="true" t="shared" si="2" ref="T4:T57">+F4/M4-1</f>
        <v>0.9636421987475747</v>
      </c>
    </row>
    <row r="5" spans="1:20" ht="18" customHeight="1">
      <c r="A5" s="83" t="s">
        <v>118</v>
      </c>
      <c r="B5" s="83" t="s">
        <v>13</v>
      </c>
      <c r="C5" s="83" t="s">
        <v>173</v>
      </c>
      <c r="D5" s="87">
        <v>10879933.759999998</v>
      </c>
      <c r="E5" s="87">
        <v>5201020.409999998</v>
      </c>
      <c r="F5" s="90">
        <f aca="true" t="shared" si="3" ref="F5:F56">+D5+E5</f>
        <v>16080954.169999996</v>
      </c>
      <c r="H5" s="83" t="s">
        <v>118</v>
      </c>
      <c r="I5" s="83" t="s">
        <v>13</v>
      </c>
      <c r="J5" s="83" t="s">
        <v>173</v>
      </c>
      <c r="K5" s="87">
        <v>5628705.500000001</v>
      </c>
      <c r="L5" s="87">
        <v>2514118.91</v>
      </c>
      <c r="M5" s="90">
        <f t="shared" si="0"/>
        <v>8142824.410000001</v>
      </c>
      <c r="O5" s="83" t="s">
        <v>118</v>
      </c>
      <c r="P5" s="83" t="s">
        <v>13</v>
      </c>
      <c r="Q5" s="83" t="s">
        <v>173</v>
      </c>
      <c r="R5" s="108">
        <f aca="true" t="shared" si="4" ref="R5:R57">+D5/K5-1</f>
        <v>0.9329371131603876</v>
      </c>
      <c r="S5" s="108">
        <f t="shared" si="1"/>
        <v>1.0687249076854517</v>
      </c>
      <c r="T5" s="109">
        <f t="shared" si="2"/>
        <v>0.9748619594758023</v>
      </c>
    </row>
    <row r="6" spans="1:20" ht="18" customHeight="1">
      <c r="A6" s="84" t="s">
        <v>119</v>
      </c>
      <c r="B6" s="84" t="s">
        <v>9</v>
      </c>
      <c r="C6" s="84" t="s">
        <v>174</v>
      </c>
      <c r="D6" s="87">
        <v>16415946.110000001</v>
      </c>
      <c r="E6" s="87">
        <v>7847444</v>
      </c>
      <c r="F6" s="90">
        <f t="shared" si="3"/>
        <v>24263390.11</v>
      </c>
      <c r="H6" s="84" t="s">
        <v>119</v>
      </c>
      <c r="I6" s="84" t="s">
        <v>9</v>
      </c>
      <c r="J6" s="84" t="s">
        <v>174</v>
      </c>
      <c r="K6" s="87">
        <v>8479762.68</v>
      </c>
      <c r="L6" s="87">
        <v>3787571.26</v>
      </c>
      <c r="M6" s="90">
        <f t="shared" si="0"/>
        <v>12267333.94</v>
      </c>
      <c r="O6" s="84" t="s">
        <v>119</v>
      </c>
      <c r="P6" s="84" t="s">
        <v>9</v>
      </c>
      <c r="Q6" s="84" t="s">
        <v>174</v>
      </c>
      <c r="R6" s="108">
        <f t="shared" si="4"/>
        <v>0.9358968793687987</v>
      </c>
      <c r="S6" s="108">
        <f t="shared" si="1"/>
        <v>1.0718934275575847</v>
      </c>
      <c r="T6" s="109">
        <f t="shared" si="2"/>
        <v>0.9778861673345791</v>
      </c>
    </row>
    <row r="7" spans="1:20" ht="18" customHeight="1">
      <c r="A7" s="84" t="s">
        <v>120</v>
      </c>
      <c r="B7" s="84" t="s">
        <v>182</v>
      </c>
      <c r="C7" s="84" t="s">
        <v>173</v>
      </c>
      <c r="D7" s="87">
        <v>10473235.709999993</v>
      </c>
      <c r="E7" s="87">
        <v>5006603.329999997</v>
      </c>
      <c r="F7" s="90">
        <f t="shared" si="3"/>
        <v>15479839.039999992</v>
      </c>
      <c r="H7" s="84" t="s">
        <v>120</v>
      </c>
      <c r="I7" s="84" t="s">
        <v>182</v>
      </c>
      <c r="J7" s="84" t="s">
        <v>173</v>
      </c>
      <c r="K7" s="87">
        <v>5439431.09</v>
      </c>
      <c r="L7" s="87">
        <v>2429577.05</v>
      </c>
      <c r="M7" s="90">
        <f t="shared" si="0"/>
        <v>7869008.14</v>
      </c>
      <c r="O7" s="84" t="s">
        <v>120</v>
      </c>
      <c r="P7" s="84" t="s">
        <v>182</v>
      </c>
      <c r="Q7" s="84" t="s">
        <v>173</v>
      </c>
      <c r="R7" s="108">
        <f t="shared" si="4"/>
        <v>0.9254285120468351</v>
      </c>
      <c r="S7" s="108">
        <f t="shared" si="1"/>
        <v>1.060689258651006</v>
      </c>
      <c r="T7" s="109">
        <f t="shared" si="2"/>
        <v>0.9671906248657143</v>
      </c>
    </row>
    <row r="8" spans="1:20" ht="18" customHeight="1">
      <c r="A8" s="84" t="s">
        <v>121</v>
      </c>
      <c r="B8" s="84" t="s">
        <v>183</v>
      </c>
      <c r="C8" s="84" t="s">
        <v>173</v>
      </c>
      <c r="D8" s="87">
        <v>15061351.059999995</v>
      </c>
      <c r="E8" s="87">
        <v>7199896.289999997</v>
      </c>
      <c r="F8" s="90">
        <f t="shared" si="3"/>
        <v>22261247.349999994</v>
      </c>
      <c r="H8" s="84" t="s">
        <v>121</v>
      </c>
      <c r="I8" s="84" t="s">
        <v>183</v>
      </c>
      <c r="J8" s="84" t="s">
        <v>173</v>
      </c>
      <c r="K8" s="87">
        <v>7741405.260000001</v>
      </c>
      <c r="L8" s="87">
        <v>3457776.909999999</v>
      </c>
      <c r="M8" s="90">
        <f t="shared" si="0"/>
        <v>11199182.17</v>
      </c>
      <c r="O8" s="84" t="s">
        <v>121</v>
      </c>
      <c r="P8" s="84" t="s">
        <v>183</v>
      </c>
      <c r="Q8" s="84" t="s">
        <v>173</v>
      </c>
      <c r="R8" s="108">
        <f t="shared" si="4"/>
        <v>0.945557757817215</v>
      </c>
      <c r="S8" s="108">
        <f t="shared" si="1"/>
        <v>1.0822327401104657</v>
      </c>
      <c r="T8" s="109">
        <f t="shared" si="2"/>
        <v>0.9877565175814971</v>
      </c>
    </row>
    <row r="9" spans="1:20" ht="18" customHeight="1">
      <c r="A9" s="84" t="s">
        <v>122</v>
      </c>
      <c r="B9" s="84" t="s">
        <v>9</v>
      </c>
      <c r="C9" s="84" t="s">
        <v>173</v>
      </c>
      <c r="D9" s="87">
        <v>13572998.34000001</v>
      </c>
      <c r="E9" s="87">
        <v>6488407.310000001</v>
      </c>
      <c r="F9" s="90">
        <f t="shared" si="3"/>
        <v>20061405.65000001</v>
      </c>
      <c r="H9" s="84" t="s">
        <v>122</v>
      </c>
      <c r="I9" s="84" t="s">
        <v>9</v>
      </c>
      <c r="J9" s="84" t="s">
        <v>173</v>
      </c>
      <c r="K9" s="87">
        <v>6971495.57</v>
      </c>
      <c r="L9" s="87">
        <v>3113889.5599999996</v>
      </c>
      <c r="M9" s="90">
        <f t="shared" si="0"/>
        <v>10085385.129999999</v>
      </c>
      <c r="O9" s="84" t="s">
        <v>122</v>
      </c>
      <c r="P9" s="84" t="s">
        <v>9</v>
      </c>
      <c r="Q9" s="84" t="s">
        <v>173</v>
      </c>
      <c r="R9" s="108">
        <f t="shared" si="4"/>
        <v>0.9469277723431171</v>
      </c>
      <c r="S9" s="108">
        <f t="shared" si="1"/>
        <v>1.0836985978398035</v>
      </c>
      <c r="T9" s="109">
        <f t="shared" si="2"/>
        <v>0.9891561295289881</v>
      </c>
    </row>
    <row r="10" spans="1:20" ht="18" customHeight="1">
      <c r="A10" s="84" t="s">
        <v>123</v>
      </c>
      <c r="B10" s="84" t="s">
        <v>26</v>
      </c>
      <c r="C10" s="84" t="s">
        <v>174</v>
      </c>
      <c r="D10" s="87">
        <v>14700056.520000003</v>
      </c>
      <c r="E10" s="87">
        <v>7027183.790000006</v>
      </c>
      <c r="F10" s="90">
        <f>+D10+E10</f>
        <v>21727240.31000001</v>
      </c>
      <c r="H10" s="84" t="s">
        <v>123</v>
      </c>
      <c r="I10" s="84" t="s">
        <v>26</v>
      </c>
      <c r="J10" s="84" t="s">
        <v>174</v>
      </c>
      <c r="K10" s="87">
        <v>6985218.440000001</v>
      </c>
      <c r="L10" s="87">
        <v>3120018.3999999994</v>
      </c>
      <c r="M10" s="90">
        <f t="shared" si="0"/>
        <v>10105236.84</v>
      </c>
      <c r="O10" s="84" t="s">
        <v>123</v>
      </c>
      <c r="P10" s="84" t="s">
        <v>26</v>
      </c>
      <c r="Q10" s="84" t="s">
        <v>174</v>
      </c>
      <c r="R10" s="108">
        <f t="shared" si="4"/>
        <v>1.1044519432380127</v>
      </c>
      <c r="S10" s="108">
        <f t="shared" si="1"/>
        <v>1.2522892140636115</v>
      </c>
      <c r="T10" s="109">
        <f t="shared" si="2"/>
        <v>1.150097088669523</v>
      </c>
    </row>
    <row r="11" spans="1:20" ht="18" customHeight="1">
      <c r="A11" s="84" t="s">
        <v>124</v>
      </c>
      <c r="B11" s="84" t="s">
        <v>184</v>
      </c>
      <c r="C11" s="84" t="s">
        <v>174</v>
      </c>
      <c r="D11" s="87">
        <v>15336000.459999999</v>
      </c>
      <c r="E11" s="87">
        <v>7331189.1000000015</v>
      </c>
      <c r="F11" s="90">
        <f t="shared" si="3"/>
        <v>22667189.560000002</v>
      </c>
      <c r="H11" s="84" t="s">
        <v>124</v>
      </c>
      <c r="I11" s="84" t="s">
        <v>184</v>
      </c>
      <c r="J11" s="84" t="s">
        <v>174</v>
      </c>
      <c r="K11" s="87">
        <v>7889472.12</v>
      </c>
      <c r="L11" s="87">
        <v>3523912.2399999998</v>
      </c>
      <c r="M11" s="90">
        <f aca="true" t="shared" si="5" ref="M11:M56">+K11+L11</f>
        <v>11413384.36</v>
      </c>
      <c r="O11" s="84" t="s">
        <v>124</v>
      </c>
      <c r="P11" s="84" t="s">
        <v>184</v>
      </c>
      <c r="Q11" s="84" t="s">
        <v>174</v>
      </c>
      <c r="R11" s="108">
        <f t="shared" si="4"/>
        <v>0.943856347641165</v>
      </c>
      <c r="S11" s="108">
        <f t="shared" si="1"/>
        <v>1.0804119401111993</v>
      </c>
      <c r="T11" s="109">
        <f t="shared" si="2"/>
        <v>0.9860182435843248</v>
      </c>
    </row>
    <row r="12" spans="1:20" ht="18" customHeight="1">
      <c r="A12" s="84" t="s">
        <v>125</v>
      </c>
      <c r="B12" s="84" t="s">
        <v>17</v>
      </c>
      <c r="C12" s="84" t="s">
        <v>173</v>
      </c>
      <c r="D12" s="87">
        <v>13712032.11</v>
      </c>
      <c r="E12" s="87">
        <v>6554870.720000001</v>
      </c>
      <c r="F12" s="90">
        <f t="shared" si="3"/>
        <v>20266902.83</v>
      </c>
      <c r="H12" s="84" t="s">
        <v>125</v>
      </c>
      <c r="I12" s="84" t="s">
        <v>17</v>
      </c>
      <c r="J12" s="84" t="s">
        <v>173</v>
      </c>
      <c r="K12" s="87">
        <v>7081053.470000001</v>
      </c>
      <c r="L12" s="87">
        <v>3162823.8700000006</v>
      </c>
      <c r="M12" s="90">
        <f t="shared" si="5"/>
        <v>10243877.340000002</v>
      </c>
      <c r="O12" s="84" t="s">
        <v>125</v>
      </c>
      <c r="P12" s="84" t="s">
        <v>17</v>
      </c>
      <c r="Q12" s="84" t="s">
        <v>173</v>
      </c>
      <c r="R12" s="108">
        <f t="shared" si="4"/>
        <v>0.936439566244371</v>
      </c>
      <c r="S12" s="108">
        <f t="shared" si="1"/>
        <v>1.0724741526628225</v>
      </c>
      <c r="T12" s="109">
        <f t="shared" si="2"/>
        <v>0.9784405999144845</v>
      </c>
    </row>
    <row r="13" spans="1:20" ht="18" customHeight="1">
      <c r="A13" s="84" t="s">
        <v>126</v>
      </c>
      <c r="B13" s="84" t="s">
        <v>183</v>
      </c>
      <c r="C13" s="84" t="s">
        <v>174</v>
      </c>
      <c r="D13" s="87">
        <v>10745655.729999995</v>
      </c>
      <c r="E13" s="87">
        <v>5136830.440000003</v>
      </c>
      <c r="F13" s="90">
        <f t="shared" si="3"/>
        <v>15882486.169999998</v>
      </c>
      <c r="H13" s="84" t="s">
        <v>126</v>
      </c>
      <c r="I13" s="84" t="s">
        <v>183</v>
      </c>
      <c r="J13" s="84" t="s">
        <v>174</v>
      </c>
      <c r="K13" s="87">
        <v>5505880.11</v>
      </c>
      <c r="L13" s="87">
        <v>2459257.36</v>
      </c>
      <c r="M13" s="90">
        <f t="shared" si="5"/>
        <v>7965137.470000001</v>
      </c>
      <c r="O13" s="84" t="s">
        <v>126</v>
      </c>
      <c r="P13" s="84" t="s">
        <v>183</v>
      </c>
      <c r="Q13" s="84" t="s">
        <v>174</v>
      </c>
      <c r="R13" s="108">
        <f t="shared" si="4"/>
        <v>0.9516690366147464</v>
      </c>
      <c r="S13" s="108">
        <f t="shared" si="1"/>
        <v>1.0887730269921825</v>
      </c>
      <c r="T13" s="109">
        <f t="shared" si="2"/>
        <v>0.9940002579767147</v>
      </c>
    </row>
    <row r="14" spans="1:20" ht="18" customHeight="1">
      <c r="A14" s="84" t="s">
        <v>127</v>
      </c>
      <c r="B14" s="84" t="s">
        <v>9</v>
      </c>
      <c r="C14" s="84" t="s">
        <v>173</v>
      </c>
      <c r="D14" s="87">
        <v>13059814.309999999</v>
      </c>
      <c r="E14" s="87">
        <v>6243085.869999999</v>
      </c>
      <c r="F14" s="90">
        <f t="shared" si="3"/>
        <v>19302900.18</v>
      </c>
      <c r="H14" s="84" t="s">
        <v>127</v>
      </c>
      <c r="I14" s="84" t="s">
        <v>9</v>
      </c>
      <c r="J14" s="84" t="s">
        <v>173</v>
      </c>
      <c r="K14" s="87">
        <v>6349576.5200000005</v>
      </c>
      <c r="L14" s="87">
        <v>2836102.93</v>
      </c>
      <c r="M14" s="90">
        <f t="shared" si="5"/>
        <v>9185679.450000001</v>
      </c>
      <c r="O14" s="84" t="s">
        <v>127</v>
      </c>
      <c r="P14" s="84" t="s">
        <v>9</v>
      </c>
      <c r="Q14" s="84" t="s">
        <v>173</v>
      </c>
      <c r="R14" s="108">
        <f t="shared" si="4"/>
        <v>1.0568008384281975</v>
      </c>
      <c r="S14" s="108">
        <f t="shared" si="1"/>
        <v>1.201290300137308</v>
      </c>
      <c r="T14" s="109">
        <f t="shared" si="2"/>
        <v>1.1014123435365466</v>
      </c>
    </row>
    <row r="15" spans="1:20" ht="18" customHeight="1">
      <c r="A15" s="84" t="s">
        <v>128</v>
      </c>
      <c r="B15" s="84" t="s">
        <v>178</v>
      </c>
      <c r="C15" s="84" t="s">
        <v>174</v>
      </c>
      <c r="D15" s="87">
        <v>13070960.73</v>
      </c>
      <c r="E15" s="87">
        <v>6248414.31</v>
      </c>
      <c r="F15" s="90">
        <f t="shared" si="3"/>
        <v>19319375.04</v>
      </c>
      <c r="H15" s="84" t="s">
        <v>128</v>
      </c>
      <c r="I15" s="84" t="s">
        <v>178</v>
      </c>
      <c r="J15" s="84" t="s">
        <v>174</v>
      </c>
      <c r="K15" s="87">
        <v>6571201.369999999</v>
      </c>
      <c r="L15" s="87">
        <v>2935094.23</v>
      </c>
      <c r="M15" s="90">
        <f t="shared" si="5"/>
        <v>9506295.6</v>
      </c>
      <c r="O15" s="84" t="s">
        <v>128</v>
      </c>
      <c r="P15" s="84" t="s">
        <v>178</v>
      </c>
      <c r="Q15" s="84" t="s">
        <v>174</v>
      </c>
      <c r="R15" s="108">
        <f t="shared" si="4"/>
        <v>0.9891280138931433</v>
      </c>
      <c r="S15" s="108">
        <f t="shared" si="1"/>
        <v>1.1288632733266626</v>
      </c>
      <c r="T15" s="109">
        <f t="shared" si="2"/>
        <v>1.0322716495371762</v>
      </c>
    </row>
    <row r="16" spans="1:20" ht="18" customHeight="1">
      <c r="A16" s="85" t="s">
        <v>129</v>
      </c>
      <c r="B16" s="85" t="s">
        <v>185</v>
      </c>
      <c r="C16" s="85" t="s">
        <v>173</v>
      </c>
      <c r="D16" s="87">
        <v>11152799.619999995</v>
      </c>
      <c r="E16" s="87">
        <v>5331460.630000003</v>
      </c>
      <c r="F16" s="90">
        <f t="shared" si="3"/>
        <v>16484260.249999998</v>
      </c>
      <c r="H16" s="85" t="s">
        <v>129</v>
      </c>
      <c r="I16" s="85" t="s">
        <v>185</v>
      </c>
      <c r="J16" s="85" t="s">
        <v>173</v>
      </c>
      <c r="K16" s="87">
        <v>5715303.42</v>
      </c>
      <c r="L16" s="87">
        <v>2552799.01</v>
      </c>
      <c r="M16" s="90">
        <f t="shared" si="5"/>
        <v>8268102.43</v>
      </c>
      <c r="O16" s="85" t="s">
        <v>129</v>
      </c>
      <c r="P16" s="85" t="s">
        <v>185</v>
      </c>
      <c r="Q16" s="85" t="s">
        <v>173</v>
      </c>
      <c r="R16" s="108">
        <f t="shared" si="4"/>
        <v>0.9513923934418158</v>
      </c>
      <c r="S16" s="108">
        <f t="shared" si="1"/>
        <v>1.0884764562800435</v>
      </c>
      <c r="T16" s="109">
        <f t="shared" si="2"/>
        <v>0.9937174689791548</v>
      </c>
    </row>
    <row r="17" spans="1:20" ht="18" customHeight="1">
      <c r="A17" s="84" t="s">
        <v>130</v>
      </c>
      <c r="B17" s="84" t="s">
        <v>180</v>
      </c>
      <c r="C17" s="84" t="s">
        <v>173</v>
      </c>
      <c r="D17" s="87">
        <v>13123200.590000002</v>
      </c>
      <c r="E17" s="87">
        <v>6273386.970000007</v>
      </c>
      <c r="F17" s="90">
        <f t="shared" si="3"/>
        <v>19396587.56000001</v>
      </c>
      <c r="H17" s="84" t="s">
        <v>130</v>
      </c>
      <c r="I17" s="84" t="s">
        <v>180</v>
      </c>
      <c r="J17" s="84" t="s">
        <v>173</v>
      </c>
      <c r="K17" s="87">
        <v>6706609.279999999</v>
      </c>
      <c r="L17" s="87">
        <v>2995575.42</v>
      </c>
      <c r="M17" s="90">
        <f t="shared" si="5"/>
        <v>9702184.7</v>
      </c>
      <c r="O17" s="84" t="s">
        <v>130</v>
      </c>
      <c r="P17" s="84" t="s">
        <v>180</v>
      </c>
      <c r="Q17" s="84" t="s">
        <v>173</v>
      </c>
      <c r="R17" s="108">
        <f t="shared" si="4"/>
        <v>0.9567563938956651</v>
      </c>
      <c r="S17" s="108">
        <f t="shared" si="1"/>
        <v>1.0942176678696365</v>
      </c>
      <c r="T17" s="109">
        <f t="shared" si="2"/>
        <v>0.9991979291014745</v>
      </c>
    </row>
    <row r="18" spans="1:20" ht="18" customHeight="1">
      <c r="A18" s="84" t="s">
        <v>131</v>
      </c>
      <c r="B18" s="84" t="s">
        <v>10</v>
      </c>
      <c r="C18" s="84" t="s">
        <v>173</v>
      </c>
      <c r="D18" s="87">
        <v>11853541.86</v>
      </c>
      <c r="E18" s="87">
        <v>5666441.969999994</v>
      </c>
      <c r="F18" s="90">
        <f t="shared" si="3"/>
        <v>17519983.829999994</v>
      </c>
      <c r="H18" s="84" t="s">
        <v>131</v>
      </c>
      <c r="I18" s="84" t="s">
        <v>10</v>
      </c>
      <c r="J18" s="84" t="s">
        <v>173</v>
      </c>
      <c r="K18" s="87">
        <v>6024628.380000001</v>
      </c>
      <c r="L18" s="87">
        <v>2690961.41</v>
      </c>
      <c r="M18" s="90">
        <f t="shared" si="5"/>
        <v>8715589.790000001</v>
      </c>
      <c r="O18" s="84" t="s">
        <v>131</v>
      </c>
      <c r="P18" s="84" t="s">
        <v>10</v>
      </c>
      <c r="Q18" s="84" t="s">
        <v>173</v>
      </c>
      <c r="R18" s="108">
        <f t="shared" si="4"/>
        <v>0.9675141954564836</v>
      </c>
      <c r="S18" s="108">
        <f t="shared" si="1"/>
        <v>1.1057314121795576</v>
      </c>
      <c r="T18" s="109">
        <f t="shared" si="2"/>
        <v>1.0101891268565537</v>
      </c>
    </row>
    <row r="19" spans="1:20" ht="18" customHeight="1">
      <c r="A19" s="84" t="s">
        <v>132</v>
      </c>
      <c r="B19" s="84" t="s">
        <v>183</v>
      </c>
      <c r="C19" s="84" t="s">
        <v>174</v>
      </c>
      <c r="D19" s="87">
        <v>11889210.549999997</v>
      </c>
      <c r="E19" s="87">
        <v>5683492.99</v>
      </c>
      <c r="F19" s="90">
        <f t="shared" si="3"/>
        <v>17572703.54</v>
      </c>
      <c r="H19" s="84" t="s">
        <v>132</v>
      </c>
      <c r="I19" s="84" t="s">
        <v>183</v>
      </c>
      <c r="J19" s="84" t="s">
        <v>174</v>
      </c>
      <c r="K19" s="87">
        <v>6117725.7</v>
      </c>
      <c r="L19" s="87">
        <v>2732543.92</v>
      </c>
      <c r="M19" s="90">
        <f t="shared" si="5"/>
        <v>8850269.620000001</v>
      </c>
      <c r="O19" s="84" t="s">
        <v>132</v>
      </c>
      <c r="P19" s="84" t="s">
        <v>183</v>
      </c>
      <c r="Q19" s="84" t="s">
        <v>174</v>
      </c>
      <c r="R19" s="108">
        <f t="shared" si="4"/>
        <v>0.9434036655157645</v>
      </c>
      <c r="S19" s="108">
        <f t="shared" si="1"/>
        <v>1.0799274069856488</v>
      </c>
      <c r="T19" s="109">
        <f t="shared" si="2"/>
        <v>0.9855557281880862</v>
      </c>
    </row>
    <row r="20" spans="1:20" ht="18" customHeight="1">
      <c r="A20" s="84" t="s">
        <v>133</v>
      </c>
      <c r="B20" s="84" t="s">
        <v>17</v>
      </c>
      <c r="C20" s="84" t="s">
        <v>174</v>
      </c>
      <c r="D20" s="87">
        <v>12122543.620000003</v>
      </c>
      <c r="E20" s="87">
        <v>5795035.02</v>
      </c>
      <c r="F20" s="90">
        <f t="shared" si="3"/>
        <v>17917578.64</v>
      </c>
      <c r="H20" s="84" t="s">
        <v>133</v>
      </c>
      <c r="I20" s="84" t="s">
        <v>17</v>
      </c>
      <c r="J20" s="84" t="s">
        <v>174</v>
      </c>
      <c r="K20" s="87">
        <v>6281796.73</v>
      </c>
      <c r="L20" s="87">
        <v>2805827.49</v>
      </c>
      <c r="M20" s="90">
        <f t="shared" si="5"/>
        <v>9087624.22</v>
      </c>
      <c r="O20" s="84" t="s">
        <v>133</v>
      </c>
      <c r="P20" s="84" t="s">
        <v>17</v>
      </c>
      <c r="Q20" s="84" t="s">
        <v>174</v>
      </c>
      <c r="R20" s="108">
        <f t="shared" si="4"/>
        <v>0.9297892213077072</v>
      </c>
      <c r="S20" s="108">
        <f t="shared" si="1"/>
        <v>1.0653568477226658</v>
      </c>
      <c r="T20" s="109">
        <f t="shared" si="2"/>
        <v>0.9716460767124457</v>
      </c>
    </row>
    <row r="21" spans="1:20" ht="18" customHeight="1">
      <c r="A21" s="84" t="s">
        <v>134</v>
      </c>
      <c r="B21" s="84" t="s">
        <v>183</v>
      </c>
      <c r="C21" s="84" t="s">
        <v>174</v>
      </c>
      <c r="D21" s="87">
        <v>12503901.969999997</v>
      </c>
      <c r="E21" s="87">
        <v>5977338.739999999</v>
      </c>
      <c r="F21" s="90">
        <f t="shared" si="3"/>
        <v>18481240.709999997</v>
      </c>
      <c r="H21" s="84" t="s">
        <v>134</v>
      </c>
      <c r="I21" s="84" t="s">
        <v>183</v>
      </c>
      <c r="J21" s="84" t="s">
        <v>174</v>
      </c>
      <c r="K21" s="87">
        <v>6486961.01</v>
      </c>
      <c r="L21" s="87">
        <v>2897466.9299999997</v>
      </c>
      <c r="M21" s="90">
        <f t="shared" si="5"/>
        <v>9384427.94</v>
      </c>
      <c r="O21" s="84" t="s">
        <v>134</v>
      </c>
      <c r="P21" s="84" t="s">
        <v>183</v>
      </c>
      <c r="Q21" s="84" t="s">
        <v>174</v>
      </c>
      <c r="R21" s="108">
        <f t="shared" si="4"/>
        <v>0.9275438762040589</v>
      </c>
      <c r="S21" s="108">
        <f t="shared" si="1"/>
        <v>1.0629532223858722</v>
      </c>
      <c r="T21" s="109">
        <f t="shared" si="2"/>
        <v>0.96935186973155</v>
      </c>
    </row>
    <row r="22" spans="1:20" ht="18" customHeight="1">
      <c r="A22" s="84" t="s">
        <v>135</v>
      </c>
      <c r="B22" s="84" t="s">
        <v>185</v>
      </c>
      <c r="C22" s="84" t="s">
        <v>173</v>
      </c>
      <c r="D22" s="87">
        <v>9488852.569999997</v>
      </c>
      <c r="E22" s="87">
        <v>4536030.939999999</v>
      </c>
      <c r="F22" s="90">
        <f t="shared" si="3"/>
        <v>14024883.509999994</v>
      </c>
      <c r="H22" s="84" t="s">
        <v>135</v>
      </c>
      <c r="I22" s="84" t="s">
        <v>185</v>
      </c>
      <c r="J22" s="84" t="s">
        <v>173</v>
      </c>
      <c r="K22" s="87">
        <v>4887497.22</v>
      </c>
      <c r="L22" s="87">
        <v>2183050.98</v>
      </c>
      <c r="M22" s="90">
        <f t="shared" si="5"/>
        <v>7070548.199999999</v>
      </c>
      <c r="O22" s="84" t="s">
        <v>135</v>
      </c>
      <c r="P22" s="84" t="s">
        <v>185</v>
      </c>
      <c r="Q22" s="84" t="s">
        <v>173</v>
      </c>
      <c r="R22" s="108">
        <f t="shared" si="4"/>
        <v>0.9414543155484387</v>
      </c>
      <c r="S22" s="108">
        <f t="shared" si="1"/>
        <v>1.0778401336280283</v>
      </c>
      <c r="T22" s="109">
        <f t="shared" si="2"/>
        <v>0.9835638076832565</v>
      </c>
    </row>
    <row r="23" spans="1:20" ht="18" customHeight="1">
      <c r="A23" s="84" t="s">
        <v>136</v>
      </c>
      <c r="B23" s="84" t="s">
        <v>6</v>
      </c>
      <c r="C23" s="84" t="s">
        <v>173</v>
      </c>
      <c r="D23" s="87">
        <v>12861555.459999995</v>
      </c>
      <c r="E23" s="87">
        <v>6148310.679999997</v>
      </c>
      <c r="F23" s="90">
        <f t="shared" si="3"/>
        <v>19009866.139999993</v>
      </c>
      <c r="H23" s="84" t="s">
        <v>136</v>
      </c>
      <c r="I23" s="84" t="s">
        <v>6</v>
      </c>
      <c r="J23" s="84" t="s">
        <v>173</v>
      </c>
      <c r="K23" s="87">
        <v>6674867.47</v>
      </c>
      <c r="L23" s="87">
        <v>2981397.42</v>
      </c>
      <c r="M23" s="90">
        <f t="shared" si="5"/>
        <v>9656264.89</v>
      </c>
      <c r="O23" s="84" t="s">
        <v>136</v>
      </c>
      <c r="P23" s="84" t="s">
        <v>6</v>
      </c>
      <c r="Q23" s="84" t="s">
        <v>173</v>
      </c>
      <c r="R23" s="108">
        <f t="shared" si="4"/>
        <v>0.9268630452673237</v>
      </c>
      <c r="S23" s="108">
        <f t="shared" si="1"/>
        <v>1.0622244584889984</v>
      </c>
      <c r="T23" s="109">
        <f t="shared" si="2"/>
        <v>0.9686562409536377</v>
      </c>
    </row>
    <row r="24" spans="1:20" ht="18" customHeight="1">
      <c r="A24" s="84" t="s">
        <v>137</v>
      </c>
      <c r="B24" s="84" t="s">
        <v>180</v>
      </c>
      <c r="C24" s="84" t="s">
        <v>173</v>
      </c>
      <c r="D24" s="87">
        <v>14289048.420000004</v>
      </c>
      <c r="E24" s="87">
        <v>6830706.359999996</v>
      </c>
      <c r="F24" s="90">
        <f t="shared" si="3"/>
        <v>21119754.78</v>
      </c>
      <c r="H24" s="84" t="s">
        <v>137</v>
      </c>
      <c r="I24" s="84" t="s">
        <v>180</v>
      </c>
      <c r="J24" s="84" t="s">
        <v>173</v>
      </c>
      <c r="K24" s="87">
        <v>7342897.6000000015</v>
      </c>
      <c r="L24" s="87">
        <v>3279780.38</v>
      </c>
      <c r="M24" s="90">
        <f t="shared" si="5"/>
        <v>10622677.98</v>
      </c>
      <c r="O24" s="84" t="s">
        <v>137</v>
      </c>
      <c r="P24" s="84" t="s">
        <v>180</v>
      </c>
      <c r="Q24" s="84" t="s">
        <v>173</v>
      </c>
      <c r="R24" s="108">
        <f t="shared" si="4"/>
        <v>0.9459686350521899</v>
      </c>
      <c r="S24" s="108">
        <f t="shared" si="1"/>
        <v>1.0826718769504913</v>
      </c>
      <c r="T24" s="109">
        <f t="shared" si="2"/>
        <v>0.9881761284455317</v>
      </c>
    </row>
    <row r="25" spans="1:20" ht="18" customHeight="1">
      <c r="A25" s="84" t="s">
        <v>138</v>
      </c>
      <c r="B25" s="84" t="s">
        <v>183</v>
      </c>
      <c r="C25" s="84" t="s">
        <v>174</v>
      </c>
      <c r="D25" s="87">
        <v>27394043.159999993</v>
      </c>
      <c r="E25" s="87">
        <v>13095390.209999999</v>
      </c>
      <c r="F25" s="90">
        <f t="shared" si="3"/>
        <v>40489433.36999999</v>
      </c>
      <c r="H25" s="84" t="s">
        <v>138</v>
      </c>
      <c r="I25" s="84" t="s">
        <v>183</v>
      </c>
      <c r="J25" s="84" t="s">
        <v>174</v>
      </c>
      <c r="K25" s="87">
        <v>14062631.709999999</v>
      </c>
      <c r="L25" s="87">
        <v>6281203.96</v>
      </c>
      <c r="M25" s="90">
        <f t="shared" si="5"/>
        <v>20343835.669999998</v>
      </c>
      <c r="O25" s="84" t="s">
        <v>138</v>
      </c>
      <c r="P25" s="84" t="s">
        <v>183</v>
      </c>
      <c r="Q25" s="84" t="s">
        <v>174</v>
      </c>
      <c r="R25" s="108">
        <f t="shared" si="4"/>
        <v>0.9480026018543861</v>
      </c>
      <c r="S25" s="108">
        <f t="shared" si="1"/>
        <v>1.0848535238457693</v>
      </c>
      <c r="T25" s="109">
        <f t="shared" si="2"/>
        <v>0.9902556246906606</v>
      </c>
    </row>
    <row r="26" spans="1:20" ht="18" customHeight="1">
      <c r="A26" s="85" t="s">
        <v>139</v>
      </c>
      <c r="B26" s="85" t="s">
        <v>9</v>
      </c>
      <c r="C26" s="85" t="s">
        <v>173</v>
      </c>
      <c r="D26" s="87">
        <v>12899676.499999996</v>
      </c>
      <c r="E26" s="87">
        <v>6166533.929999994</v>
      </c>
      <c r="F26" s="90">
        <f t="shared" si="3"/>
        <v>19066210.429999992</v>
      </c>
      <c r="H26" s="85" t="s">
        <v>139</v>
      </c>
      <c r="I26" s="85" t="s">
        <v>9</v>
      </c>
      <c r="J26" s="85" t="s">
        <v>173</v>
      </c>
      <c r="K26" s="87">
        <v>6520109.74</v>
      </c>
      <c r="L26" s="87">
        <v>2912273.71</v>
      </c>
      <c r="M26" s="90">
        <f t="shared" si="5"/>
        <v>9432383.45</v>
      </c>
      <c r="O26" s="85" t="s">
        <v>139</v>
      </c>
      <c r="P26" s="85" t="s">
        <v>9</v>
      </c>
      <c r="Q26" s="85" t="s">
        <v>173</v>
      </c>
      <c r="R26" s="108">
        <f t="shared" si="4"/>
        <v>0.9784446910244791</v>
      </c>
      <c r="S26" s="108">
        <f t="shared" si="1"/>
        <v>1.1174293847538097</v>
      </c>
      <c r="T26" s="109">
        <f t="shared" si="2"/>
        <v>1.021356588296884</v>
      </c>
    </row>
    <row r="27" spans="1:20" ht="18" customHeight="1">
      <c r="A27" s="84" t="s">
        <v>140</v>
      </c>
      <c r="B27" s="84" t="s">
        <v>180</v>
      </c>
      <c r="C27" s="84" t="s">
        <v>173</v>
      </c>
      <c r="D27" s="87">
        <v>13669304.009999996</v>
      </c>
      <c r="E27" s="87">
        <v>6534445.039999997</v>
      </c>
      <c r="F27" s="90">
        <f t="shared" si="3"/>
        <v>20203749.049999993</v>
      </c>
      <c r="H27" s="84" t="s">
        <v>140</v>
      </c>
      <c r="I27" s="84" t="s">
        <v>180</v>
      </c>
      <c r="J27" s="84" t="s">
        <v>173</v>
      </c>
      <c r="K27" s="87">
        <v>7062045.54</v>
      </c>
      <c r="L27" s="87">
        <v>3154334.24</v>
      </c>
      <c r="M27" s="90">
        <f t="shared" si="5"/>
        <v>10216379.780000001</v>
      </c>
      <c r="O27" s="84" t="s">
        <v>140</v>
      </c>
      <c r="P27" s="84" t="s">
        <v>180</v>
      </c>
      <c r="Q27" s="84" t="s">
        <v>173</v>
      </c>
      <c r="R27" s="108">
        <f t="shared" si="4"/>
        <v>0.9356012266666855</v>
      </c>
      <c r="S27" s="108">
        <f t="shared" si="1"/>
        <v>1.0715766126293569</v>
      </c>
      <c r="T27" s="109">
        <f t="shared" si="2"/>
        <v>0.9775839862131663</v>
      </c>
    </row>
    <row r="28" spans="1:20" ht="18" customHeight="1">
      <c r="A28" s="84" t="s">
        <v>141</v>
      </c>
      <c r="B28" s="84" t="s">
        <v>180</v>
      </c>
      <c r="C28" s="84" t="s">
        <v>173</v>
      </c>
      <c r="D28" s="87">
        <v>13621076.790000001</v>
      </c>
      <c r="E28" s="87">
        <v>6511390.649999998</v>
      </c>
      <c r="F28" s="90">
        <f t="shared" si="3"/>
        <v>20132467.439999998</v>
      </c>
      <c r="H28" s="84" t="s">
        <v>141</v>
      </c>
      <c r="I28" s="84" t="s">
        <v>180</v>
      </c>
      <c r="J28" s="84" t="s">
        <v>173</v>
      </c>
      <c r="K28" s="87">
        <v>6994151.039999999</v>
      </c>
      <c r="L28" s="87">
        <v>3124009.1</v>
      </c>
      <c r="M28" s="90">
        <f t="shared" si="5"/>
        <v>10118160.139999999</v>
      </c>
      <c r="O28" s="84" t="s">
        <v>141</v>
      </c>
      <c r="P28" s="84" t="s">
        <v>180</v>
      </c>
      <c r="Q28" s="84" t="s">
        <v>173</v>
      </c>
      <c r="R28" s="108">
        <f t="shared" si="4"/>
        <v>0.9474953732197358</v>
      </c>
      <c r="S28" s="108">
        <f t="shared" si="1"/>
        <v>1.0843059163944169</v>
      </c>
      <c r="T28" s="109">
        <f t="shared" si="2"/>
        <v>0.9897359956194565</v>
      </c>
    </row>
    <row r="29" spans="1:20" ht="18" customHeight="1">
      <c r="A29" s="84" t="s">
        <v>142</v>
      </c>
      <c r="B29" s="84" t="s">
        <v>33</v>
      </c>
      <c r="C29" s="84" t="s">
        <v>173</v>
      </c>
      <c r="D29" s="87">
        <v>13454845.749999993</v>
      </c>
      <c r="E29" s="87">
        <v>6431925.83</v>
      </c>
      <c r="F29" s="90">
        <f t="shared" si="3"/>
        <v>19886771.57999999</v>
      </c>
      <c r="H29" s="84" t="s">
        <v>142</v>
      </c>
      <c r="I29" s="84" t="s">
        <v>33</v>
      </c>
      <c r="J29" s="84" t="s">
        <v>173</v>
      </c>
      <c r="K29" s="87">
        <v>6302932.540000001</v>
      </c>
      <c r="L29" s="87">
        <v>2815268.66</v>
      </c>
      <c r="M29" s="90">
        <f t="shared" si="5"/>
        <v>9118201.200000001</v>
      </c>
      <c r="O29" s="84" t="s">
        <v>142</v>
      </c>
      <c r="P29" s="84" t="s">
        <v>33</v>
      </c>
      <c r="Q29" s="84" t="s">
        <v>173</v>
      </c>
      <c r="R29" s="108">
        <f t="shared" si="4"/>
        <v>1.134696137807623</v>
      </c>
      <c r="S29" s="108">
        <f t="shared" si="1"/>
        <v>1.2846579160938765</v>
      </c>
      <c r="T29" s="109">
        <f t="shared" si="2"/>
        <v>1.1809972322172477</v>
      </c>
    </row>
    <row r="30" spans="1:20" ht="18" customHeight="1">
      <c r="A30" s="84" t="s">
        <v>143</v>
      </c>
      <c r="B30" s="84" t="s">
        <v>182</v>
      </c>
      <c r="C30" s="84" t="s">
        <v>173</v>
      </c>
      <c r="D30" s="87">
        <v>12425579.410000004</v>
      </c>
      <c r="E30" s="87">
        <v>5939897.589999996</v>
      </c>
      <c r="F30" s="90">
        <f t="shared" si="3"/>
        <v>18365477</v>
      </c>
      <c r="H30" s="84" t="s">
        <v>143</v>
      </c>
      <c r="I30" s="84" t="s">
        <v>182</v>
      </c>
      <c r="J30" s="84" t="s">
        <v>173</v>
      </c>
      <c r="K30" s="87">
        <v>6405154.639999999</v>
      </c>
      <c r="L30" s="87">
        <v>2860927.02</v>
      </c>
      <c r="M30" s="90">
        <f t="shared" si="5"/>
        <v>9266081.659999998</v>
      </c>
      <c r="O30" s="84" t="s">
        <v>143</v>
      </c>
      <c r="P30" s="84" t="s">
        <v>182</v>
      </c>
      <c r="Q30" s="84" t="s">
        <v>173</v>
      </c>
      <c r="R30" s="108">
        <f t="shared" si="4"/>
        <v>0.9399343354495506</v>
      </c>
      <c r="S30" s="108">
        <f t="shared" si="1"/>
        <v>1.076214299936947</v>
      </c>
      <c r="T30" s="109">
        <f t="shared" si="2"/>
        <v>0.9820111319847793</v>
      </c>
    </row>
    <row r="31" spans="1:20" ht="18" customHeight="1">
      <c r="A31" s="84" t="s">
        <v>144</v>
      </c>
      <c r="B31" s="84" t="s">
        <v>33</v>
      </c>
      <c r="C31" s="84" t="s">
        <v>174</v>
      </c>
      <c r="D31" s="87">
        <v>15444492.920000002</v>
      </c>
      <c r="E31" s="87">
        <v>7383052.560000002</v>
      </c>
      <c r="F31" s="90">
        <f t="shared" si="3"/>
        <v>22827545.480000004</v>
      </c>
      <c r="H31" s="84" t="s">
        <v>144</v>
      </c>
      <c r="I31" s="84" t="s">
        <v>33</v>
      </c>
      <c r="J31" s="84" t="s">
        <v>174</v>
      </c>
      <c r="K31" s="87">
        <v>7261203.980000001</v>
      </c>
      <c r="L31" s="87">
        <v>3243290.96</v>
      </c>
      <c r="M31" s="90">
        <f t="shared" si="5"/>
        <v>10504494.940000001</v>
      </c>
      <c r="O31" s="84" t="s">
        <v>144</v>
      </c>
      <c r="P31" s="84" t="s">
        <v>33</v>
      </c>
      <c r="Q31" s="84" t="s">
        <v>174</v>
      </c>
      <c r="R31" s="108">
        <f t="shared" si="4"/>
        <v>1.1269878883088476</v>
      </c>
      <c r="S31" s="108">
        <f t="shared" si="1"/>
        <v>1.2764077139721075</v>
      </c>
      <c r="T31" s="109">
        <f t="shared" si="2"/>
        <v>1.1731216598596412</v>
      </c>
    </row>
    <row r="32" spans="1:20" ht="18" customHeight="1">
      <c r="A32" s="84" t="s">
        <v>145</v>
      </c>
      <c r="B32" s="84" t="s">
        <v>184</v>
      </c>
      <c r="C32" s="84" t="s">
        <v>173</v>
      </c>
      <c r="D32" s="87">
        <v>14112859.670000011</v>
      </c>
      <c r="E32" s="87">
        <v>6746481.49</v>
      </c>
      <c r="F32" s="90">
        <f t="shared" si="3"/>
        <v>20859341.16000001</v>
      </c>
      <c r="H32" s="84" t="s">
        <v>145</v>
      </c>
      <c r="I32" s="84" t="s">
        <v>184</v>
      </c>
      <c r="J32" s="84" t="s">
        <v>173</v>
      </c>
      <c r="K32" s="87">
        <v>7240866.4399999995</v>
      </c>
      <c r="L32" s="87">
        <v>3234206.0700000003</v>
      </c>
      <c r="M32" s="90">
        <f t="shared" si="5"/>
        <v>10475072.51</v>
      </c>
      <c r="O32" s="84" t="s">
        <v>145</v>
      </c>
      <c r="P32" s="84" t="s">
        <v>184</v>
      </c>
      <c r="Q32" s="84" t="s">
        <v>173</v>
      </c>
      <c r="R32" s="108">
        <f t="shared" si="4"/>
        <v>0.9490567581854212</v>
      </c>
      <c r="S32" s="108">
        <f t="shared" si="1"/>
        <v>1.085977622941014</v>
      </c>
      <c r="T32" s="109">
        <f t="shared" si="2"/>
        <v>0.9913314337525299</v>
      </c>
    </row>
    <row r="33" spans="1:20" ht="18" customHeight="1">
      <c r="A33" s="84" t="s">
        <v>146</v>
      </c>
      <c r="B33" s="84" t="s">
        <v>183</v>
      </c>
      <c r="C33" s="84" t="s">
        <v>174</v>
      </c>
      <c r="D33" s="87">
        <v>14200248.179999996</v>
      </c>
      <c r="E33" s="87">
        <v>6788256.439999999</v>
      </c>
      <c r="F33" s="90">
        <f t="shared" si="3"/>
        <v>20988504.619999994</v>
      </c>
      <c r="H33" s="84" t="s">
        <v>146</v>
      </c>
      <c r="I33" s="84" t="s">
        <v>183</v>
      </c>
      <c r="J33" s="84" t="s">
        <v>174</v>
      </c>
      <c r="K33" s="87">
        <v>7240866.4399999995</v>
      </c>
      <c r="L33" s="87">
        <v>3234206.0700000003</v>
      </c>
      <c r="M33" s="90">
        <f t="shared" si="5"/>
        <v>10475072.51</v>
      </c>
      <c r="O33" s="84" t="s">
        <v>146</v>
      </c>
      <c r="P33" s="84" t="s">
        <v>183</v>
      </c>
      <c r="Q33" s="84" t="s">
        <v>174</v>
      </c>
      <c r="R33" s="108">
        <f t="shared" si="4"/>
        <v>0.9611255500522666</v>
      </c>
      <c r="S33" s="108">
        <f t="shared" si="1"/>
        <v>1.0988942241395265</v>
      </c>
      <c r="T33" s="109">
        <f t="shared" si="2"/>
        <v>1.003661988970804</v>
      </c>
    </row>
    <row r="34" spans="1:20" ht="18" customHeight="1">
      <c r="A34" s="84" t="s">
        <v>147</v>
      </c>
      <c r="B34" s="84" t="s">
        <v>9</v>
      </c>
      <c r="C34" s="84" t="s">
        <v>173</v>
      </c>
      <c r="D34" s="87">
        <v>21424878.41999999</v>
      </c>
      <c r="E34" s="87">
        <v>10241903.37999999</v>
      </c>
      <c r="F34" s="90">
        <f t="shared" si="3"/>
        <v>31666781.799999982</v>
      </c>
      <c r="H34" s="84" t="s">
        <v>147</v>
      </c>
      <c r="I34" s="84" t="s">
        <v>9</v>
      </c>
      <c r="J34" s="84" t="s">
        <v>173</v>
      </c>
      <c r="K34" s="87">
        <v>11036327.940000001</v>
      </c>
      <c r="L34" s="87">
        <v>4929475.17</v>
      </c>
      <c r="M34" s="90">
        <f t="shared" si="5"/>
        <v>15965803.110000001</v>
      </c>
      <c r="O34" s="84" t="s">
        <v>147</v>
      </c>
      <c r="P34" s="84" t="s">
        <v>9</v>
      </c>
      <c r="Q34" s="84" t="s">
        <v>173</v>
      </c>
      <c r="R34" s="108">
        <f t="shared" si="4"/>
        <v>0.9413049826426223</v>
      </c>
      <c r="S34" s="108">
        <f t="shared" si="1"/>
        <v>1.0776863716305098</v>
      </c>
      <c r="T34" s="109">
        <f t="shared" si="2"/>
        <v>0.9834130223092785</v>
      </c>
    </row>
    <row r="35" spans="1:20" ht="18" customHeight="1">
      <c r="A35" s="84" t="s">
        <v>148</v>
      </c>
      <c r="B35" s="84" t="s">
        <v>183</v>
      </c>
      <c r="C35" s="84" t="s">
        <v>174</v>
      </c>
      <c r="D35" s="87">
        <v>8768566.859999992</v>
      </c>
      <c r="E35" s="87">
        <v>4191707.0700000008</v>
      </c>
      <c r="F35" s="90">
        <f t="shared" si="3"/>
        <v>12960273.929999992</v>
      </c>
      <c r="H35" s="84" t="s">
        <v>148</v>
      </c>
      <c r="I35" s="84" t="s">
        <v>183</v>
      </c>
      <c r="J35" s="84" t="s">
        <v>174</v>
      </c>
      <c r="K35" s="87">
        <v>4504272.03</v>
      </c>
      <c r="L35" s="87">
        <v>2011879.74</v>
      </c>
      <c r="M35" s="90">
        <f t="shared" si="5"/>
        <v>6516151.7700000005</v>
      </c>
      <c r="O35" s="84" t="s">
        <v>148</v>
      </c>
      <c r="P35" s="84" t="s">
        <v>183</v>
      </c>
      <c r="Q35" s="84" t="s">
        <v>174</v>
      </c>
      <c r="R35" s="108">
        <f t="shared" si="4"/>
        <v>0.9467223119736823</v>
      </c>
      <c r="S35" s="108">
        <f t="shared" si="1"/>
        <v>1.0834779468478573</v>
      </c>
      <c r="T35" s="109">
        <f t="shared" si="2"/>
        <v>0.9889459895130699</v>
      </c>
    </row>
    <row r="36" spans="1:20" ht="18" customHeight="1">
      <c r="A36" s="84" t="s">
        <v>149</v>
      </c>
      <c r="B36" s="84" t="s">
        <v>178</v>
      </c>
      <c r="C36" s="84" t="s">
        <v>173</v>
      </c>
      <c r="D36" s="87">
        <v>12562606.710000005</v>
      </c>
      <c r="E36" s="87">
        <v>6005401.88</v>
      </c>
      <c r="F36" s="90">
        <f t="shared" si="3"/>
        <v>18568008.590000004</v>
      </c>
      <c r="H36" s="84" t="s">
        <v>149</v>
      </c>
      <c r="I36" s="84" t="s">
        <v>178</v>
      </c>
      <c r="J36" s="84" t="s">
        <v>173</v>
      </c>
      <c r="K36" s="87">
        <v>6521402.449999999</v>
      </c>
      <c r="L36" s="87">
        <v>2912850.7399999998</v>
      </c>
      <c r="M36" s="90">
        <f t="shared" si="5"/>
        <v>9434253.19</v>
      </c>
      <c r="O36" s="84" t="s">
        <v>149</v>
      </c>
      <c r="P36" s="84" t="s">
        <v>178</v>
      </c>
      <c r="Q36" s="84" t="s">
        <v>173</v>
      </c>
      <c r="R36" s="108">
        <f t="shared" si="4"/>
        <v>0.926365809550675</v>
      </c>
      <c r="S36" s="108">
        <f t="shared" si="1"/>
        <v>1.061692278815495</v>
      </c>
      <c r="T36" s="109">
        <f t="shared" si="2"/>
        <v>0.968148216509759</v>
      </c>
    </row>
    <row r="37" spans="1:20" ht="18" customHeight="1">
      <c r="A37" s="84" t="s">
        <v>150</v>
      </c>
      <c r="B37" s="84" t="s">
        <v>178</v>
      </c>
      <c r="C37" s="84" t="s">
        <v>174</v>
      </c>
      <c r="D37" s="87">
        <v>13554272.250000002</v>
      </c>
      <c r="E37" s="87">
        <v>6479455.530000001</v>
      </c>
      <c r="F37" s="90">
        <f t="shared" si="3"/>
        <v>20033727.78</v>
      </c>
      <c r="H37" s="84" t="s">
        <v>150</v>
      </c>
      <c r="I37" s="84" t="s">
        <v>178</v>
      </c>
      <c r="J37" s="84" t="s">
        <v>174</v>
      </c>
      <c r="K37" s="87">
        <v>6999206.9</v>
      </c>
      <c r="L37" s="87">
        <v>3126267.6</v>
      </c>
      <c r="M37" s="90">
        <f t="shared" si="5"/>
        <v>10125474.5</v>
      </c>
      <c r="O37" s="84" t="s">
        <v>150</v>
      </c>
      <c r="P37" s="84" t="s">
        <v>178</v>
      </c>
      <c r="Q37" s="84" t="s">
        <v>174</v>
      </c>
      <c r="R37" s="108">
        <f t="shared" si="4"/>
        <v>0.936544017580049</v>
      </c>
      <c r="S37" s="108">
        <f t="shared" si="1"/>
        <v>1.0725850627758162</v>
      </c>
      <c r="T37" s="109">
        <f t="shared" si="2"/>
        <v>0.9785470577206037</v>
      </c>
    </row>
    <row r="38" spans="1:20" ht="18" customHeight="1">
      <c r="A38" s="84" t="s">
        <v>151</v>
      </c>
      <c r="B38" s="84" t="s">
        <v>6</v>
      </c>
      <c r="C38" s="84" t="s">
        <v>174</v>
      </c>
      <c r="D38" s="87">
        <v>10711473.210000003</v>
      </c>
      <c r="E38" s="87">
        <v>5120489.880000003</v>
      </c>
      <c r="F38" s="90">
        <f t="shared" si="3"/>
        <v>15831963.090000005</v>
      </c>
      <c r="H38" s="84" t="s">
        <v>151</v>
      </c>
      <c r="I38" s="84" t="s">
        <v>6</v>
      </c>
      <c r="J38" s="84" t="s">
        <v>174</v>
      </c>
      <c r="K38" s="87">
        <v>5468854.34</v>
      </c>
      <c r="L38" s="87">
        <v>2442720.4399999995</v>
      </c>
      <c r="M38" s="90">
        <f t="shared" si="5"/>
        <v>7911574.779999999</v>
      </c>
      <c r="O38" s="84" t="s">
        <v>151</v>
      </c>
      <c r="P38" s="84" t="s">
        <v>6</v>
      </c>
      <c r="Q38" s="84" t="s">
        <v>174</v>
      </c>
      <c r="R38" s="108">
        <f t="shared" si="4"/>
        <v>0.9586320176155949</v>
      </c>
      <c r="S38" s="108">
        <f t="shared" si="1"/>
        <v>1.096224273621751</v>
      </c>
      <c r="T38" s="109">
        <f t="shared" si="2"/>
        <v>1.0011140045117548</v>
      </c>
    </row>
    <row r="39" spans="1:20" ht="18" customHeight="1">
      <c r="A39" s="84" t="s">
        <v>152</v>
      </c>
      <c r="B39" s="84" t="s">
        <v>10</v>
      </c>
      <c r="C39" s="84" t="s">
        <v>173</v>
      </c>
      <c r="D39" s="87">
        <v>11249996.900000008</v>
      </c>
      <c r="E39" s="87">
        <v>5377924.659999999</v>
      </c>
      <c r="F39" s="90">
        <f t="shared" si="3"/>
        <v>16627921.560000006</v>
      </c>
      <c r="H39" s="84" t="s">
        <v>152</v>
      </c>
      <c r="I39" s="84" t="s">
        <v>10</v>
      </c>
      <c r="J39" s="84" t="s">
        <v>173</v>
      </c>
      <c r="K39" s="87">
        <v>5749783.04</v>
      </c>
      <c r="L39" s="87">
        <v>2568198.95</v>
      </c>
      <c r="M39" s="90">
        <f t="shared" si="5"/>
        <v>8317981.99</v>
      </c>
      <c r="O39" s="84" t="s">
        <v>152</v>
      </c>
      <c r="P39" s="84" t="s">
        <v>10</v>
      </c>
      <c r="Q39" s="84" t="s">
        <v>173</v>
      </c>
      <c r="R39" s="108">
        <f t="shared" si="4"/>
        <v>0.9565950265838219</v>
      </c>
      <c r="S39" s="108">
        <f t="shared" si="1"/>
        <v>1.0940451906967716</v>
      </c>
      <c r="T39" s="109">
        <f t="shared" si="2"/>
        <v>0.9990331284667768</v>
      </c>
    </row>
    <row r="40" spans="1:20" ht="18" customHeight="1">
      <c r="A40" s="84" t="s">
        <v>153</v>
      </c>
      <c r="B40" s="84" t="s">
        <v>17</v>
      </c>
      <c r="C40" s="84" t="s">
        <v>173</v>
      </c>
      <c r="D40" s="87">
        <v>17993990.840000004</v>
      </c>
      <c r="E40" s="87">
        <v>8601809.179999996</v>
      </c>
      <c r="F40" s="90">
        <f t="shared" si="3"/>
        <v>26595800.02</v>
      </c>
      <c r="H40" s="84" t="s">
        <v>153</v>
      </c>
      <c r="I40" s="84" t="s">
        <v>17</v>
      </c>
      <c r="J40" s="84" t="s">
        <v>173</v>
      </c>
      <c r="K40" s="87">
        <v>9286629.91</v>
      </c>
      <c r="L40" s="87">
        <v>4147955.0999999996</v>
      </c>
      <c r="M40" s="90">
        <f t="shared" si="5"/>
        <v>13434585.01</v>
      </c>
      <c r="O40" s="84" t="s">
        <v>153</v>
      </c>
      <c r="P40" s="84" t="s">
        <v>17</v>
      </c>
      <c r="Q40" s="84" t="s">
        <v>173</v>
      </c>
      <c r="R40" s="108">
        <f t="shared" si="4"/>
        <v>0.9376233374632243</v>
      </c>
      <c r="S40" s="108">
        <f t="shared" si="1"/>
        <v>1.0737469361710295</v>
      </c>
      <c r="T40" s="109">
        <f t="shared" si="2"/>
        <v>0.979651771915804</v>
      </c>
    </row>
    <row r="41" spans="1:20" ht="18" customHeight="1">
      <c r="A41" s="85" t="s">
        <v>154</v>
      </c>
      <c r="B41" s="85" t="s">
        <v>183</v>
      </c>
      <c r="C41" s="85" t="s">
        <v>174</v>
      </c>
      <c r="D41" s="87">
        <v>13122308.939999998</v>
      </c>
      <c r="E41" s="87">
        <v>6272960.67</v>
      </c>
      <c r="F41" s="90">
        <f t="shared" si="3"/>
        <v>19395269.61</v>
      </c>
      <c r="H41" s="85" t="s">
        <v>154</v>
      </c>
      <c r="I41" s="85" t="s">
        <v>183</v>
      </c>
      <c r="J41" s="85" t="s">
        <v>174</v>
      </c>
      <c r="K41" s="87">
        <v>6734702.729999999</v>
      </c>
      <c r="L41" s="87">
        <v>3008123.6399999997</v>
      </c>
      <c r="M41" s="90">
        <f t="shared" si="5"/>
        <v>9742826.369999997</v>
      </c>
      <c r="O41" s="85" t="s">
        <v>154</v>
      </c>
      <c r="P41" s="85" t="s">
        <v>183</v>
      </c>
      <c r="Q41" s="85" t="s">
        <v>174</v>
      </c>
      <c r="R41" s="108">
        <f t="shared" si="4"/>
        <v>0.9484614935632059</v>
      </c>
      <c r="S41" s="108">
        <f t="shared" si="1"/>
        <v>1.0853400394140715</v>
      </c>
      <c r="T41" s="109">
        <f t="shared" si="2"/>
        <v>0.9907231098484623</v>
      </c>
    </row>
    <row r="42" spans="1:20" ht="18" customHeight="1">
      <c r="A42" s="84" t="s">
        <v>155</v>
      </c>
      <c r="B42" s="84" t="s">
        <v>33</v>
      </c>
      <c r="C42" s="84" t="s">
        <v>173</v>
      </c>
      <c r="D42" s="87">
        <v>19890825.07</v>
      </c>
      <c r="E42" s="87">
        <v>9508567.759999998</v>
      </c>
      <c r="F42" s="90">
        <f t="shared" si="3"/>
        <v>29399392.83</v>
      </c>
      <c r="H42" s="84" t="s">
        <v>155</v>
      </c>
      <c r="I42" s="84" t="s">
        <v>33</v>
      </c>
      <c r="J42" s="84" t="s">
        <v>173</v>
      </c>
      <c r="K42" s="87">
        <v>10316749.63</v>
      </c>
      <c r="L42" s="87">
        <v>4608068.16</v>
      </c>
      <c r="M42" s="90">
        <f t="shared" si="5"/>
        <v>14924817.790000001</v>
      </c>
      <c r="O42" s="84" t="s">
        <v>155</v>
      </c>
      <c r="P42" s="84" t="s">
        <v>33</v>
      </c>
      <c r="Q42" s="84" t="s">
        <v>173</v>
      </c>
      <c r="R42" s="108">
        <f t="shared" si="4"/>
        <v>0.9280127737286186</v>
      </c>
      <c r="S42" s="108">
        <f t="shared" si="1"/>
        <v>1.063460745337586</v>
      </c>
      <c r="T42" s="109">
        <f t="shared" si="2"/>
        <v>0.969832613279763</v>
      </c>
    </row>
    <row r="43" spans="1:20" ht="18" customHeight="1">
      <c r="A43" s="84" t="s">
        <v>156</v>
      </c>
      <c r="B43" s="84" t="s">
        <v>6</v>
      </c>
      <c r="C43" s="84" t="s">
        <v>174</v>
      </c>
      <c r="D43" s="87">
        <v>10837577.030000001</v>
      </c>
      <c r="E43" s="87">
        <v>5180772.310000001</v>
      </c>
      <c r="F43" s="90">
        <f t="shared" si="3"/>
        <v>16018349.340000004</v>
      </c>
      <c r="H43" s="84" t="s">
        <v>156</v>
      </c>
      <c r="I43" s="84" t="s">
        <v>6</v>
      </c>
      <c r="J43" s="84" t="s">
        <v>174</v>
      </c>
      <c r="K43" s="87">
        <v>5546138.029999999</v>
      </c>
      <c r="L43" s="87">
        <v>2477238.74</v>
      </c>
      <c r="M43" s="90">
        <f t="shared" si="5"/>
        <v>8023376.77</v>
      </c>
      <c r="O43" s="84" t="s">
        <v>156</v>
      </c>
      <c r="P43" s="84" t="s">
        <v>6</v>
      </c>
      <c r="Q43" s="84" t="s">
        <v>174</v>
      </c>
      <c r="R43" s="108">
        <f t="shared" si="4"/>
        <v>0.9540763268742525</v>
      </c>
      <c r="S43" s="108">
        <f t="shared" si="1"/>
        <v>1.091349625026452</v>
      </c>
      <c r="T43" s="109">
        <f t="shared" si="2"/>
        <v>0.9964598197474408</v>
      </c>
    </row>
    <row r="44" spans="1:20" ht="18" customHeight="1">
      <c r="A44" s="84" t="s">
        <v>157</v>
      </c>
      <c r="B44" s="84" t="s">
        <v>184</v>
      </c>
      <c r="C44" s="84" t="s">
        <v>173</v>
      </c>
      <c r="D44" s="87">
        <v>9267557.76</v>
      </c>
      <c r="E44" s="87">
        <v>4430243.619999999</v>
      </c>
      <c r="F44" s="90">
        <f t="shared" si="3"/>
        <v>13697801.379999999</v>
      </c>
      <c r="H44" s="84" t="s">
        <v>157</v>
      </c>
      <c r="I44" s="84" t="s">
        <v>184</v>
      </c>
      <c r="J44" s="84" t="s">
        <v>173</v>
      </c>
      <c r="K44" s="87">
        <v>4757411.03</v>
      </c>
      <c r="L44" s="87">
        <v>2124946.8</v>
      </c>
      <c r="M44" s="90">
        <f t="shared" si="5"/>
        <v>6882357.83</v>
      </c>
      <c r="O44" s="84" t="s">
        <v>157</v>
      </c>
      <c r="P44" s="84" t="s">
        <v>184</v>
      </c>
      <c r="Q44" s="84" t="s">
        <v>173</v>
      </c>
      <c r="R44" s="108">
        <f t="shared" si="4"/>
        <v>0.948025449463844</v>
      </c>
      <c r="S44" s="108">
        <f t="shared" si="1"/>
        <v>1.084872722460628</v>
      </c>
      <c r="T44" s="109">
        <f t="shared" si="2"/>
        <v>0.9902774192140484</v>
      </c>
    </row>
    <row r="45" spans="1:20" ht="18" customHeight="1">
      <c r="A45" s="84" t="s">
        <v>158</v>
      </c>
      <c r="B45" s="84" t="s">
        <v>183</v>
      </c>
      <c r="C45" s="84" t="s">
        <v>173</v>
      </c>
      <c r="D45" s="87">
        <v>11263447.049999999</v>
      </c>
      <c r="E45" s="87">
        <v>5384354.3000000045</v>
      </c>
      <c r="F45" s="90">
        <f t="shared" si="3"/>
        <v>16647801.350000003</v>
      </c>
      <c r="H45" s="84" t="s">
        <v>158</v>
      </c>
      <c r="I45" s="84" t="s">
        <v>183</v>
      </c>
      <c r="J45" s="84" t="s">
        <v>173</v>
      </c>
      <c r="K45" s="87">
        <v>5817105.81</v>
      </c>
      <c r="L45" s="87">
        <v>2598270.04</v>
      </c>
      <c r="M45" s="90">
        <f t="shared" si="5"/>
        <v>8415375.85</v>
      </c>
      <c r="O45" s="84" t="s">
        <v>158</v>
      </c>
      <c r="P45" s="84" t="s">
        <v>183</v>
      </c>
      <c r="Q45" s="84" t="s">
        <v>173</v>
      </c>
      <c r="R45" s="108">
        <f t="shared" si="4"/>
        <v>0.9362630520898156</v>
      </c>
      <c r="S45" s="108">
        <f t="shared" si="1"/>
        <v>1.0722843342334056</v>
      </c>
      <c r="T45" s="109">
        <f t="shared" si="2"/>
        <v>0.9782599906099267</v>
      </c>
    </row>
    <row r="46" spans="1:20" ht="18" customHeight="1">
      <c r="A46" s="84" t="s">
        <v>159</v>
      </c>
      <c r="B46" s="84" t="s">
        <v>26</v>
      </c>
      <c r="C46" s="84" t="s">
        <v>173</v>
      </c>
      <c r="D46" s="87">
        <v>20181971.169999994</v>
      </c>
      <c r="E46" s="87">
        <v>9647746.66</v>
      </c>
      <c r="F46" s="90">
        <f t="shared" si="3"/>
        <v>29829717.829999994</v>
      </c>
      <c r="H46" s="84" t="s">
        <v>159</v>
      </c>
      <c r="I46" s="84" t="s">
        <v>26</v>
      </c>
      <c r="J46" s="84" t="s">
        <v>173</v>
      </c>
      <c r="K46" s="87">
        <v>10424065.11</v>
      </c>
      <c r="L46" s="87">
        <v>4656002.22</v>
      </c>
      <c r="M46" s="90">
        <f t="shared" si="5"/>
        <v>15080067.329999998</v>
      </c>
      <c r="O46" s="84" t="s">
        <v>159</v>
      </c>
      <c r="P46" s="84" t="s">
        <v>26</v>
      </c>
      <c r="Q46" s="84" t="s">
        <v>173</v>
      </c>
      <c r="R46" s="108">
        <f t="shared" si="4"/>
        <v>0.9360941203867821</v>
      </c>
      <c r="S46" s="108">
        <f t="shared" si="1"/>
        <v>1.0721095489512034</v>
      </c>
      <c r="T46" s="109">
        <f t="shared" si="2"/>
        <v>0.9780891674573178</v>
      </c>
    </row>
    <row r="47" spans="1:20" ht="18" customHeight="1">
      <c r="A47" s="84" t="s">
        <v>160</v>
      </c>
      <c r="B47" s="84" t="s">
        <v>26</v>
      </c>
      <c r="C47" s="84" t="s">
        <v>173</v>
      </c>
      <c r="D47" s="87">
        <v>17472781.259999994</v>
      </c>
      <c r="E47" s="87">
        <v>8352651.2700000005</v>
      </c>
      <c r="F47" s="90">
        <f t="shared" si="3"/>
        <v>25825432.529999994</v>
      </c>
      <c r="H47" s="84" t="s">
        <v>160</v>
      </c>
      <c r="I47" s="84" t="s">
        <v>26</v>
      </c>
      <c r="J47" s="84" t="s">
        <v>173</v>
      </c>
      <c r="K47" s="87">
        <v>8998289.38</v>
      </c>
      <c r="L47" s="87">
        <v>4019165.0900000003</v>
      </c>
      <c r="M47" s="90">
        <f t="shared" si="5"/>
        <v>13017454.47</v>
      </c>
      <c r="O47" s="84" t="s">
        <v>160</v>
      </c>
      <c r="P47" s="84" t="s">
        <v>26</v>
      </c>
      <c r="Q47" s="84" t="s">
        <v>173</v>
      </c>
      <c r="R47" s="108">
        <f t="shared" si="4"/>
        <v>0.941789213718307</v>
      </c>
      <c r="S47" s="108">
        <f t="shared" si="1"/>
        <v>1.0782055683112035</v>
      </c>
      <c r="T47" s="109">
        <f t="shared" si="2"/>
        <v>0.9839080359003547</v>
      </c>
    </row>
    <row r="48" spans="1:20" ht="18" customHeight="1">
      <c r="A48" s="84" t="s">
        <v>161</v>
      </c>
      <c r="B48" s="84" t="s">
        <v>178</v>
      </c>
      <c r="C48" s="84" t="s">
        <v>173</v>
      </c>
      <c r="D48" s="87">
        <v>11581864.859999996</v>
      </c>
      <c r="E48" s="87">
        <v>5536570.1</v>
      </c>
      <c r="F48" s="90">
        <f t="shared" si="3"/>
        <v>17118434.959999993</v>
      </c>
      <c r="H48" s="84" t="s">
        <v>161</v>
      </c>
      <c r="I48" s="84" t="s">
        <v>178</v>
      </c>
      <c r="J48" s="84" t="s">
        <v>173</v>
      </c>
      <c r="K48" s="87">
        <v>5973346.369999999</v>
      </c>
      <c r="L48" s="87">
        <v>2668055.87</v>
      </c>
      <c r="M48" s="90">
        <f t="shared" si="5"/>
        <v>8641402.239999998</v>
      </c>
      <c r="O48" s="84" t="s">
        <v>161</v>
      </c>
      <c r="P48" s="84" t="s">
        <v>178</v>
      </c>
      <c r="Q48" s="84" t="s">
        <v>173</v>
      </c>
      <c r="R48" s="108">
        <f t="shared" si="4"/>
        <v>0.938924037314782</v>
      </c>
      <c r="S48" s="108">
        <f t="shared" si="1"/>
        <v>1.075132744502835</v>
      </c>
      <c r="T48" s="109">
        <f t="shared" si="2"/>
        <v>0.9809788370642953</v>
      </c>
    </row>
    <row r="49" spans="1:20" ht="18" customHeight="1">
      <c r="A49" s="84" t="s">
        <v>162</v>
      </c>
      <c r="B49" s="84" t="s">
        <v>178</v>
      </c>
      <c r="C49" s="84" t="s">
        <v>173</v>
      </c>
      <c r="D49" s="87">
        <v>15468569.260000002</v>
      </c>
      <c r="E49" s="87">
        <v>7394562.01</v>
      </c>
      <c r="F49" s="90">
        <f t="shared" si="3"/>
        <v>22863131.270000003</v>
      </c>
      <c r="H49" s="84" t="s">
        <v>162</v>
      </c>
      <c r="I49" s="84" t="s">
        <v>178</v>
      </c>
      <c r="J49" s="84" t="s">
        <v>173</v>
      </c>
      <c r="K49" s="87">
        <v>7977665.5600000005</v>
      </c>
      <c r="L49" s="87">
        <v>3563304.96</v>
      </c>
      <c r="M49" s="90">
        <f t="shared" si="5"/>
        <v>11540970.52</v>
      </c>
      <c r="O49" s="84" t="s">
        <v>162</v>
      </c>
      <c r="P49" s="84" t="s">
        <v>178</v>
      </c>
      <c r="Q49" s="84" t="s">
        <v>173</v>
      </c>
      <c r="R49" s="108">
        <f t="shared" si="4"/>
        <v>0.938984423909593</v>
      </c>
      <c r="S49" s="108">
        <f t="shared" si="1"/>
        <v>1.0751976305727142</v>
      </c>
      <c r="T49" s="109">
        <f t="shared" si="2"/>
        <v>0.9810406092259911</v>
      </c>
    </row>
    <row r="50" spans="1:20" ht="18" customHeight="1">
      <c r="A50" s="84" t="s">
        <v>163</v>
      </c>
      <c r="B50" s="84" t="s">
        <v>178</v>
      </c>
      <c r="C50" s="84" t="s">
        <v>173</v>
      </c>
      <c r="D50" s="87">
        <v>16794406.32999999</v>
      </c>
      <c r="E50" s="87">
        <v>8028362.339999995</v>
      </c>
      <c r="F50" s="90">
        <f t="shared" si="3"/>
        <v>24822768.669999987</v>
      </c>
      <c r="H50" s="84" t="s">
        <v>163</v>
      </c>
      <c r="I50" s="84" t="s">
        <v>178</v>
      </c>
      <c r="J50" s="84" t="s">
        <v>173</v>
      </c>
      <c r="K50" s="87">
        <v>8699409.940000001</v>
      </c>
      <c r="L50" s="87">
        <v>3885679.8200000003</v>
      </c>
      <c r="M50" s="90">
        <f t="shared" si="5"/>
        <v>12585089.760000002</v>
      </c>
      <c r="O50" s="84" t="s">
        <v>163</v>
      </c>
      <c r="P50" s="84" t="s">
        <v>178</v>
      </c>
      <c r="Q50" s="84" t="s">
        <v>173</v>
      </c>
      <c r="R50" s="108">
        <f t="shared" si="4"/>
        <v>0.9305224659869273</v>
      </c>
      <c r="S50" s="108">
        <f t="shared" si="1"/>
        <v>1.0661409873961243</v>
      </c>
      <c r="T50" s="109">
        <f t="shared" si="2"/>
        <v>0.972395043926964</v>
      </c>
    </row>
    <row r="51" spans="1:20" ht="18" customHeight="1">
      <c r="A51" s="84" t="s">
        <v>164</v>
      </c>
      <c r="B51" s="84" t="s">
        <v>181</v>
      </c>
      <c r="C51" s="84" t="s">
        <v>173</v>
      </c>
      <c r="D51" s="87">
        <v>12017543.739999996</v>
      </c>
      <c r="E51" s="87">
        <v>5744841.110000003</v>
      </c>
      <c r="F51" s="90">
        <f t="shared" si="3"/>
        <v>17762384.85</v>
      </c>
      <c r="H51" s="84" t="s">
        <v>164</v>
      </c>
      <c r="I51" s="84" t="s">
        <v>181</v>
      </c>
      <c r="J51" s="84" t="s">
        <v>173</v>
      </c>
      <c r="K51" s="87">
        <v>6201965.870000001</v>
      </c>
      <c r="L51" s="87">
        <v>2770171.1599999997</v>
      </c>
      <c r="M51" s="90">
        <f t="shared" si="5"/>
        <v>8972137.030000001</v>
      </c>
      <c r="O51" s="84" t="s">
        <v>164</v>
      </c>
      <c r="P51" s="84" t="s">
        <v>181</v>
      </c>
      <c r="Q51" s="84" t="s">
        <v>173</v>
      </c>
      <c r="R51" s="108">
        <f t="shared" si="4"/>
        <v>0.937699108943983</v>
      </c>
      <c r="S51" s="108">
        <f t="shared" si="1"/>
        <v>1.073821716489173</v>
      </c>
      <c r="T51" s="109">
        <f t="shared" si="2"/>
        <v>0.9797273258988555</v>
      </c>
    </row>
    <row r="52" spans="1:20" ht="18" customHeight="1">
      <c r="A52" s="84" t="s">
        <v>165</v>
      </c>
      <c r="B52" s="84" t="s">
        <v>183</v>
      </c>
      <c r="C52" s="84" t="s">
        <v>173</v>
      </c>
      <c r="D52" s="87">
        <v>16517007.539999997</v>
      </c>
      <c r="E52" s="87">
        <v>7895755.19</v>
      </c>
      <c r="F52" s="90">
        <f t="shared" si="3"/>
        <v>24412762.729999997</v>
      </c>
      <c r="H52" s="84" t="s">
        <v>165</v>
      </c>
      <c r="I52" s="84" t="s">
        <v>183</v>
      </c>
      <c r="J52" s="84" t="s">
        <v>173</v>
      </c>
      <c r="K52" s="87">
        <v>8474706.33</v>
      </c>
      <c r="L52" s="87">
        <v>3785313.6999999997</v>
      </c>
      <c r="M52" s="90">
        <f t="shared" si="5"/>
        <v>12260020.03</v>
      </c>
      <c r="O52" s="84" t="s">
        <v>165</v>
      </c>
      <c r="P52" s="84" t="s">
        <v>183</v>
      </c>
      <c r="Q52" s="84" t="s">
        <v>173</v>
      </c>
      <c r="R52" s="108">
        <f t="shared" si="4"/>
        <v>0.9489769788872433</v>
      </c>
      <c r="S52" s="108">
        <f t="shared" si="1"/>
        <v>1.0858919011124497</v>
      </c>
      <c r="T52" s="109">
        <f t="shared" si="2"/>
        <v>0.9912498242468204</v>
      </c>
    </row>
    <row r="53" spans="1:20" ht="18" customHeight="1">
      <c r="A53" s="84" t="s">
        <v>166</v>
      </c>
      <c r="B53" s="84" t="s">
        <v>183</v>
      </c>
      <c r="C53" s="84" t="s">
        <v>173</v>
      </c>
      <c r="D53" s="87">
        <v>26041082.95</v>
      </c>
      <c r="E53" s="87">
        <v>12448624.01</v>
      </c>
      <c r="F53" s="90">
        <f t="shared" si="3"/>
        <v>38489706.96</v>
      </c>
      <c r="H53" s="84" t="s">
        <v>166</v>
      </c>
      <c r="I53" s="84" t="s">
        <v>183</v>
      </c>
      <c r="J53" s="84" t="s">
        <v>173</v>
      </c>
      <c r="K53" s="87">
        <v>13383007.46</v>
      </c>
      <c r="L53" s="87">
        <v>5977641.800000001</v>
      </c>
      <c r="M53" s="90">
        <f t="shared" si="5"/>
        <v>19360649.26</v>
      </c>
      <c r="O53" s="84" t="s">
        <v>166</v>
      </c>
      <c r="P53" s="84" t="s">
        <v>183</v>
      </c>
      <c r="Q53" s="84" t="s">
        <v>173</v>
      </c>
      <c r="R53" s="108">
        <f t="shared" si="4"/>
        <v>0.9458319086971501</v>
      </c>
      <c r="S53" s="108">
        <f t="shared" si="1"/>
        <v>1.0825309422187188</v>
      </c>
      <c r="T53" s="109">
        <f t="shared" si="2"/>
        <v>0.9880380271916562</v>
      </c>
    </row>
    <row r="54" spans="1:20" ht="18" customHeight="1">
      <c r="A54" s="84" t="s">
        <v>167</v>
      </c>
      <c r="B54" s="84" t="s">
        <v>183</v>
      </c>
      <c r="C54" s="84" t="s">
        <v>173</v>
      </c>
      <c r="D54" s="87">
        <v>7540075.759999999</v>
      </c>
      <c r="E54" s="87">
        <v>3604441.7999999993</v>
      </c>
      <c r="F54" s="90">
        <f t="shared" si="3"/>
        <v>11144517.559999999</v>
      </c>
      <c r="H54" s="84" t="s">
        <v>167</v>
      </c>
      <c r="I54" s="84" t="s">
        <v>183</v>
      </c>
      <c r="J54" s="84" t="s">
        <v>173</v>
      </c>
      <c r="K54" s="87">
        <v>3871937.6</v>
      </c>
      <c r="L54" s="87">
        <v>1729441.3099999998</v>
      </c>
      <c r="M54" s="90">
        <f t="shared" si="5"/>
        <v>5601378.91</v>
      </c>
      <c r="O54" s="84" t="s">
        <v>167</v>
      </c>
      <c r="P54" s="84" t="s">
        <v>183</v>
      </c>
      <c r="Q54" s="84" t="s">
        <v>173</v>
      </c>
      <c r="R54" s="108">
        <f t="shared" si="4"/>
        <v>0.9473649988574193</v>
      </c>
      <c r="S54" s="108">
        <f t="shared" si="1"/>
        <v>1.0841654349056804</v>
      </c>
      <c r="T54" s="109">
        <f t="shared" si="2"/>
        <v>0.9896025137853062</v>
      </c>
    </row>
    <row r="55" spans="1:20" ht="18" customHeight="1">
      <c r="A55" s="84" t="s">
        <v>168</v>
      </c>
      <c r="B55" s="84" t="s">
        <v>183</v>
      </c>
      <c r="C55" s="84" t="s">
        <v>174</v>
      </c>
      <c r="D55" s="87">
        <v>16614724.97999999</v>
      </c>
      <c r="E55" s="87">
        <v>7942467.860000002</v>
      </c>
      <c r="F55" s="90">
        <f t="shared" si="3"/>
        <v>24557192.839999992</v>
      </c>
      <c r="H55" s="84" t="s">
        <v>168</v>
      </c>
      <c r="I55" s="84" t="s">
        <v>183</v>
      </c>
      <c r="J55" s="84" t="s">
        <v>174</v>
      </c>
      <c r="K55" s="87">
        <v>8548910.25</v>
      </c>
      <c r="L55" s="87">
        <v>3818457.39</v>
      </c>
      <c r="M55" s="90">
        <f t="shared" si="5"/>
        <v>12367367.64</v>
      </c>
      <c r="O55" s="84" t="s">
        <v>168</v>
      </c>
      <c r="P55" s="84" t="s">
        <v>183</v>
      </c>
      <c r="Q55" s="84" t="s">
        <v>174</v>
      </c>
      <c r="R55" s="108">
        <f t="shared" si="4"/>
        <v>0.943490397504172</v>
      </c>
      <c r="S55" s="108">
        <f t="shared" si="1"/>
        <v>1.08002003133522</v>
      </c>
      <c r="T55" s="109">
        <f t="shared" si="2"/>
        <v>0.9856442821812963</v>
      </c>
    </row>
    <row r="56" spans="1:20" ht="18" customHeight="1">
      <c r="A56" s="84" t="s">
        <v>169</v>
      </c>
      <c r="B56" s="84" t="s">
        <v>185</v>
      </c>
      <c r="C56" s="84" t="s">
        <v>173</v>
      </c>
      <c r="D56" s="87">
        <v>10182089.550000006</v>
      </c>
      <c r="E56" s="87">
        <v>4867424.47</v>
      </c>
      <c r="F56" s="90">
        <f t="shared" si="3"/>
        <v>15049514.020000007</v>
      </c>
      <c r="H56" s="84" t="s">
        <v>169</v>
      </c>
      <c r="I56" s="84" t="s">
        <v>185</v>
      </c>
      <c r="J56" s="84" t="s">
        <v>173</v>
      </c>
      <c r="K56" s="87">
        <v>5254642.39</v>
      </c>
      <c r="L56" s="87">
        <v>2347039.55</v>
      </c>
      <c r="M56" s="90">
        <f t="shared" si="5"/>
        <v>7601681.9399999995</v>
      </c>
      <c r="O56" s="84" t="s">
        <v>169</v>
      </c>
      <c r="P56" s="84" t="s">
        <v>185</v>
      </c>
      <c r="Q56" s="84" t="s">
        <v>173</v>
      </c>
      <c r="R56" s="108">
        <f t="shared" si="4"/>
        <v>0.9377321603040634</v>
      </c>
      <c r="S56" s="108">
        <f t="shared" si="1"/>
        <v>1.07385702980591</v>
      </c>
      <c r="T56" s="109">
        <f t="shared" si="2"/>
        <v>0.9797610764019953</v>
      </c>
    </row>
    <row r="57" spans="1:20" s="112" customFormat="1" ht="19.5" customHeight="1">
      <c r="A57" s="86" t="s">
        <v>170</v>
      </c>
      <c r="B57" s="86"/>
      <c r="C57" s="86"/>
      <c r="D57" s="88">
        <f>SUM(D4:D56)</f>
        <v>743098883.9499999</v>
      </c>
      <c r="E57" s="88">
        <f>SUM(E4:E56)</f>
        <v>355229412.44000006</v>
      </c>
      <c r="F57" s="91">
        <f>SUM(F4:F56)</f>
        <v>1098328296.39</v>
      </c>
      <c r="H57" s="86" t="s">
        <v>170</v>
      </c>
      <c r="I57" s="86"/>
      <c r="J57" s="86"/>
      <c r="K57" s="88">
        <f>SUM(K4:K56)</f>
        <v>380145944.4399999</v>
      </c>
      <c r="L57" s="88">
        <f>SUM(L4:L56)</f>
        <v>169795948.42999995</v>
      </c>
      <c r="M57" s="91">
        <f>SUM(M4:M56)</f>
        <v>549941892.87</v>
      </c>
      <c r="O57" s="86" t="s">
        <v>170</v>
      </c>
      <c r="P57" s="86"/>
      <c r="Q57" s="86"/>
      <c r="R57" s="110">
        <f t="shared" si="4"/>
        <v>0.9547726204068094</v>
      </c>
      <c r="S57" s="110">
        <f t="shared" si="1"/>
        <v>1.0920959288168581</v>
      </c>
      <c r="T57" s="111">
        <f t="shared" si="2"/>
        <v>0.9971715387204234</v>
      </c>
    </row>
    <row r="59" spans="1:20" ht="30" customHeight="1">
      <c r="A59" s="125" t="s">
        <v>175</v>
      </c>
      <c r="B59" s="125"/>
      <c r="C59" s="125"/>
      <c r="D59" s="125"/>
      <c r="E59" s="125"/>
      <c r="F59" s="125"/>
      <c r="H59" s="125" t="s">
        <v>175</v>
      </c>
      <c r="I59" s="125"/>
      <c r="J59" s="125"/>
      <c r="K59" s="125"/>
      <c r="L59" s="125"/>
      <c r="M59" s="125"/>
      <c r="O59" s="125" t="s">
        <v>175</v>
      </c>
      <c r="P59" s="125"/>
      <c r="Q59" s="125"/>
      <c r="R59" s="125"/>
      <c r="S59" s="125"/>
      <c r="T59" s="125"/>
    </row>
  </sheetData>
  <sheetProtection/>
  <mergeCells count="3">
    <mergeCell ref="A59:F59"/>
    <mergeCell ref="H59:M59"/>
    <mergeCell ref="O59:T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K3:M88"/>
  <sheetViews>
    <sheetView showGridLines="0" zoomScalePageLayoutView="0" workbookViewId="0" topLeftCell="A1">
      <selection activeCell="L19" sqref="L19"/>
    </sheetView>
  </sheetViews>
  <sheetFormatPr defaultColWidth="11.421875" defaultRowHeight="12.75"/>
  <cols>
    <col min="10" max="10" width="5.00390625" style="72" customWidth="1"/>
    <col min="11" max="11" width="11.57421875" style="93" bestFit="1" customWidth="1"/>
    <col min="12" max="12" width="16.7109375" style="93" bestFit="1" customWidth="1"/>
    <col min="13" max="13" width="15.7109375" style="93" bestFit="1" customWidth="1"/>
    <col min="14" max="15" width="11.421875" style="72" customWidth="1"/>
    <col min="16" max="16" width="11.421875" style="102" customWidth="1"/>
  </cols>
  <sheetData>
    <row r="3" spans="12:13" ht="25.5">
      <c r="L3" s="94" t="s">
        <v>91</v>
      </c>
      <c r="M3" s="94" t="s">
        <v>92</v>
      </c>
    </row>
    <row r="4" spans="11:13" ht="12.75">
      <c r="K4" s="101">
        <v>44166</v>
      </c>
      <c r="L4" s="95">
        <f>+'Municipios Dic. 2021 vs 2020'!P91</f>
        <v>1468596204.7299998</v>
      </c>
      <c r="M4" s="95">
        <f>+'Municipios Dic. 2021 vs 2020'!U91</f>
        <v>621106868.87</v>
      </c>
    </row>
    <row r="5" spans="11:13" ht="12.75">
      <c r="K5" s="101">
        <v>44531</v>
      </c>
      <c r="L5" s="95">
        <f>+'Municipios Dic. 2021 vs 2020'!E91</f>
        <v>2303630530.3199997</v>
      </c>
      <c r="M5" s="95">
        <f>+'Municipios Dic. 2021 vs 2020'!J91</f>
        <v>1111727279.3700004</v>
      </c>
    </row>
    <row r="29" spans="12:13" ht="25.5">
      <c r="L29" s="94" t="s">
        <v>91</v>
      </c>
      <c r="M29" s="94" t="s">
        <v>92</v>
      </c>
    </row>
    <row r="30" spans="11:13" ht="12.75">
      <c r="K30" s="93" t="s">
        <v>96</v>
      </c>
      <c r="L30" s="95">
        <f>+'Municipios Acum Dic. 2021 vs 20'!P91</f>
        <v>12164670246.77</v>
      </c>
      <c r="M30" s="95">
        <f>+'Municipios Acum Dic. 2021 vs 20'!U91</f>
        <v>6157323108.859998</v>
      </c>
    </row>
    <row r="31" spans="11:13" ht="12.75">
      <c r="K31" s="93" t="s">
        <v>198</v>
      </c>
      <c r="L31" s="95">
        <f>+'Municipios Acum Dic. 2021 vs 20'!E91</f>
        <v>19815970239.58</v>
      </c>
      <c r="M31" s="95">
        <f>+'Municipios Acum Dic. 2021 vs 20'!J91</f>
        <v>10661250953.94</v>
      </c>
    </row>
    <row r="58" spans="12:13" ht="25.5">
      <c r="L58" s="94" t="s">
        <v>91</v>
      </c>
      <c r="M58" s="94" t="s">
        <v>92</v>
      </c>
    </row>
    <row r="59" spans="11:13" ht="12.75">
      <c r="K59" s="101">
        <v>44166</v>
      </c>
      <c r="L59" s="95">
        <f>+'Comunas Diciembre 2021 vs 2020'!K57</f>
        <v>42472587.42</v>
      </c>
      <c r="M59" s="95">
        <f>+'Comunas Diciembre 2021 vs 2020'!L57</f>
        <v>18132886.84</v>
      </c>
    </row>
    <row r="60" spans="11:13" ht="12.75">
      <c r="K60" s="101">
        <v>44531</v>
      </c>
      <c r="L60" s="95">
        <f>+'Comunas Diciembre 2021 vs 2020'!D57</f>
        <v>82751478.08000001</v>
      </c>
      <c r="M60" s="95">
        <f>+'Comunas Diciembre 2021 vs 2020'!E57</f>
        <v>37861766.73000001</v>
      </c>
    </row>
    <row r="61" spans="11:13" ht="12.75">
      <c r="K61" s="94"/>
      <c r="L61" s="95"/>
      <c r="M61" s="95"/>
    </row>
    <row r="62" spans="11:13" ht="12.75">
      <c r="K62" s="94"/>
      <c r="L62" s="95"/>
      <c r="M62" s="95"/>
    </row>
    <row r="63" spans="11:13" ht="12.75">
      <c r="K63" s="94"/>
      <c r="L63" s="95"/>
      <c r="M63" s="95"/>
    </row>
    <row r="86" spans="12:13" ht="25.5">
      <c r="L86" s="94" t="s">
        <v>91</v>
      </c>
      <c r="M86" s="94" t="s">
        <v>92</v>
      </c>
    </row>
    <row r="87" spans="11:13" ht="12.75">
      <c r="K87" s="93" t="s">
        <v>96</v>
      </c>
      <c r="L87" s="95">
        <f>+'Comunas Acum Dic. 2021 vs 20'!K57</f>
        <v>380145944.4399999</v>
      </c>
      <c r="M87" s="95">
        <f>+'Comunas Acum Dic. 2021 vs 20'!L57</f>
        <v>169795948.42999995</v>
      </c>
    </row>
    <row r="88" spans="11:13" ht="12.75">
      <c r="K88" s="93" t="s">
        <v>198</v>
      </c>
      <c r="L88" s="95">
        <f>+'Comunas Acum Dic. 2021 vs 20'!D57</f>
        <v>743098883.9499999</v>
      </c>
      <c r="M88" s="95">
        <f>+'Comunas Acum Dic. 2021 vs 20'!E57</f>
        <v>355229412.44000006</v>
      </c>
    </row>
  </sheetData>
  <sheetProtection/>
  <printOptions/>
  <pageMargins left="0.66" right="0.35" top="0.7480314960629921" bottom="0.33" header="0.31496062992125984" footer="0.31496062992125984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DGRM</dc:creator>
  <cp:keywords/>
  <dc:description/>
  <cp:lastModifiedBy>Gob E R 2</cp:lastModifiedBy>
  <cp:lastPrinted>2020-03-30T14:29:13Z</cp:lastPrinted>
  <dcterms:created xsi:type="dcterms:W3CDTF">2016-11-11T12:47:15Z</dcterms:created>
  <dcterms:modified xsi:type="dcterms:W3CDTF">2022-02-02T10:36:42Z</dcterms:modified>
  <cp:category/>
  <cp:version/>
  <cp:contentType/>
  <cp:contentStatus/>
</cp:coreProperties>
</file>