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LMUN01\Users\Public\Documents\Archivos Compartidos RelMun\Coparticipación\13.- Informes de Coparticipación y Fondo Federal\Informes Bimestrales\"/>
    </mc:Choice>
  </mc:AlternateContent>
  <bookViews>
    <workbookView xWindow="600" yWindow="765" windowWidth="19635" windowHeight="6855"/>
  </bookViews>
  <sheets>
    <sheet name="Gtía Julio Agosto 2018" sheetId="1" r:id="rId1"/>
    <sheet name="Observaciones" sheetId="2" r:id="rId2"/>
    <sheet name="Grafico I" sheetId="3" r:id="rId3"/>
    <sheet name="Gráfico II" sheetId="4" r:id="rId4"/>
  </sheets>
  <definedNames>
    <definedName name="_xlnm._FilterDatabase" localSheetId="0" hidden="1">'Gtía Julio Agosto 2018'!$A$2:$F$83</definedName>
    <definedName name="_xlnm.Print_Area" localSheetId="2">'Grafico I'!$A$1:$C$37</definedName>
    <definedName name="_xlnm.Print_Area" localSheetId="3">'Gráfico II'!$A$1:$E$26</definedName>
    <definedName name="_xlnm.Print_Area" localSheetId="1">Observaciones!$A$1:$E$29</definedName>
    <definedName name="Datos_1">#REF!</definedName>
    <definedName name="_xlnm.Print_Titles" localSheetId="0">'Gtía Julio Agosto 2018'!$2:$2</definedName>
  </definedNames>
  <calcPr calcId="152511"/>
</workbook>
</file>

<file path=xl/calcChain.xml><?xml version="1.0" encoding="utf-8"?>
<calcChain xmlns="http://schemas.openxmlformats.org/spreadsheetml/2006/main">
  <c r="I4" i="1" l="1"/>
  <c r="D82" i="1" l="1"/>
  <c r="C17" i="2" s="1"/>
  <c r="H82" i="1" l="1"/>
  <c r="G82" i="1"/>
  <c r="C82" i="1"/>
  <c r="B17" i="2" s="1"/>
  <c r="C6" i="2" l="1"/>
  <c r="B6" i="2"/>
  <c r="D12" i="2"/>
  <c r="H3" i="4" s="1"/>
  <c r="C11" i="2"/>
  <c r="B11" i="2"/>
  <c r="B5" i="2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C13" i="2" l="1"/>
  <c r="C5" i="2"/>
  <c r="C7" i="2" s="1"/>
  <c r="B9" i="3" s="1"/>
  <c r="D6" i="2"/>
  <c r="B7" i="2"/>
  <c r="A9" i="3" s="1"/>
  <c r="B13" i="2"/>
  <c r="D11" i="2"/>
  <c r="I82" i="1"/>
  <c r="D17" i="2"/>
  <c r="I4" i="4" s="1"/>
  <c r="D18" i="2"/>
  <c r="I3" i="4" s="1"/>
  <c r="J3" i="4" s="1"/>
  <c r="B19" i="2"/>
  <c r="C19" i="2"/>
  <c r="K1" i="1"/>
  <c r="D13" i="2" l="1"/>
  <c r="H4" i="4"/>
  <c r="I5" i="4"/>
  <c r="D19" i="2"/>
  <c r="D5" i="2"/>
  <c r="D7" i="2" s="1"/>
  <c r="A10" i="3" s="1"/>
  <c r="E60" i="1"/>
  <c r="K60" i="1" s="1"/>
  <c r="E10" i="1"/>
  <c r="K10" i="1" s="1"/>
  <c r="E14" i="1"/>
  <c r="K14" i="1" s="1"/>
  <c r="E18" i="1"/>
  <c r="K18" i="1" s="1"/>
  <c r="E22" i="1"/>
  <c r="K22" i="1" s="1"/>
  <c r="E26" i="1"/>
  <c r="K26" i="1" s="1"/>
  <c r="E30" i="1"/>
  <c r="K30" i="1" s="1"/>
  <c r="E34" i="1"/>
  <c r="K34" i="1" s="1"/>
  <c r="E38" i="1"/>
  <c r="K38" i="1" s="1"/>
  <c r="E42" i="1"/>
  <c r="K42" i="1" s="1"/>
  <c r="E72" i="1"/>
  <c r="K72" i="1" s="1"/>
  <c r="E76" i="1"/>
  <c r="K76" i="1" s="1"/>
  <c r="E46" i="1"/>
  <c r="K46" i="1" s="1"/>
  <c r="E50" i="1"/>
  <c r="K50" i="1" s="1"/>
  <c r="E54" i="1"/>
  <c r="K54" i="1" s="1"/>
  <c r="E58" i="1"/>
  <c r="K58" i="1" s="1"/>
  <c r="E62" i="1"/>
  <c r="K62" i="1" s="1"/>
  <c r="E66" i="1"/>
  <c r="K66" i="1" s="1"/>
  <c r="E70" i="1"/>
  <c r="K70" i="1" s="1"/>
  <c r="E74" i="1"/>
  <c r="K74" i="1" s="1"/>
  <c r="E4" i="1"/>
  <c r="K4" i="1" s="1"/>
  <c r="E8" i="1"/>
  <c r="K8" i="1" s="1"/>
  <c r="E12" i="1"/>
  <c r="K12" i="1" s="1"/>
  <c r="E16" i="1"/>
  <c r="K16" i="1" s="1"/>
  <c r="E20" i="1"/>
  <c r="K20" i="1" s="1"/>
  <c r="E24" i="1"/>
  <c r="K24" i="1" s="1"/>
  <c r="E28" i="1"/>
  <c r="K28" i="1" s="1"/>
  <c r="E32" i="1"/>
  <c r="K32" i="1" s="1"/>
  <c r="E36" i="1"/>
  <c r="K36" i="1" s="1"/>
  <c r="E40" i="1"/>
  <c r="K40" i="1" s="1"/>
  <c r="E44" i="1"/>
  <c r="K44" i="1" s="1"/>
  <c r="E48" i="1"/>
  <c r="K48" i="1" s="1"/>
  <c r="E52" i="1"/>
  <c r="K52" i="1" s="1"/>
  <c r="E56" i="1"/>
  <c r="K56" i="1" s="1"/>
  <c r="E64" i="1"/>
  <c r="K64" i="1" s="1"/>
  <c r="E68" i="1"/>
  <c r="K68" i="1" s="1"/>
  <c r="E6" i="1"/>
  <c r="K6" i="1" s="1"/>
  <c r="E78" i="1"/>
  <c r="K78" i="1" s="1"/>
  <c r="E80" i="1"/>
  <c r="K80" i="1" s="1"/>
  <c r="E5" i="1"/>
  <c r="K5" i="1" s="1"/>
  <c r="E7" i="1"/>
  <c r="K7" i="1" s="1"/>
  <c r="E9" i="1"/>
  <c r="K9" i="1" s="1"/>
  <c r="E11" i="1"/>
  <c r="K11" i="1" s="1"/>
  <c r="E13" i="1"/>
  <c r="K13" i="1" s="1"/>
  <c r="E15" i="1"/>
  <c r="K15" i="1" s="1"/>
  <c r="E17" i="1"/>
  <c r="K17" i="1" s="1"/>
  <c r="E19" i="1"/>
  <c r="K19" i="1" s="1"/>
  <c r="E21" i="1"/>
  <c r="K21" i="1" s="1"/>
  <c r="E23" i="1"/>
  <c r="K23" i="1" s="1"/>
  <c r="E25" i="1"/>
  <c r="K25" i="1" s="1"/>
  <c r="E27" i="1"/>
  <c r="K27" i="1" s="1"/>
  <c r="E29" i="1"/>
  <c r="K29" i="1" s="1"/>
  <c r="E31" i="1"/>
  <c r="K31" i="1" s="1"/>
  <c r="E33" i="1"/>
  <c r="K33" i="1" s="1"/>
  <c r="E35" i="1"/>
  <c r="K35" i="1" s="1"/>
  <c r="E37" i="1"/>
  <c r="K37" i="1" s="1"/>
  <c r="E39" i="1"/>
  <c r="K39" i="1" s="1"/>
  <c r="E41" i="1"/>
  <c r="K41" i="1" s="1"/>
  <c r="E43" i="1"/>
  <c r="K43" i="1" s="1"/>
  <c r="E45" i="1"/>
  <c r="K45" i="1" s="1"/>
  <c r="E47" i="1"/>
  <c r="K47" i="1" s="1"/>
  <c r="E49" i="1"/>
  <c r="K49" i="1" s="1"/>
  <c r="E51" i="1"/>
  <c r="K51" i="1" s="1"/>
  <c r="E53" i="1"/>
  <c r="K53" i="1" s="1"/>
  <c r="E55" i="1"/>
  <c r="K55" i="1" s="1"/>
  <c r="E57" i="1"/>
  <c r="K57" i="1" s="1"/>
  <c r="E59" i="1"/>
  <c r="K59" i="1" s="1"/>
  <c r="E61" i="1"/>
  <c r="K61" i="1" s="1"/>
  <c r="E63" i="1"/>
  <c r="K63" i="1" s="1"/>
  <c r="E67" i="1"/>
  <c r="K67" i="1" s="1"/>
  <c r="E69" i="1"/>
  <c r="K69" i="1" s="1"/>
  <c r="E71" i="1"/>
  <c r="K71" i="1" s="1"/>
  <c r="E75" i="1"/>
  <c r="K75" i="1" s="1"/>
  <c r="E77" i="1"/>
  <c r="K77" i="1" s="1"/>
  <c r="E81" i="1"/>
  <c r="K81" i="1" s="1"/>
  <c r="J4" i="4" l="1"/>
  <c r="J5" i="4" s="1"/>
  <c r="H5" i="4"/>
  <c r="E65" i="1"/>
  <c r="K65" i="1" s="1"/>
  <c r="E73" i="1"/>
  <c r="K73" i="1" s="1"/>
  <c r="E79" i="1"/>
  <c r="K79" i="1" s="1"/>
  <c r="K82" i="1" l="1"/>
  <c r="E82" i="1"/>
</calcChain>
</file>

<file path=xl/sharedStrings.xml><?xml version="1.0" encoding="utf-8"?>
<sst xmlns="http://schemas.openxmlformats.org/spreadsheetml/2006/main" count="223" uniqueCount="124">
  <si>
    <t>Impreso el:</t>
  </si>
  <si>
    <t>MUNICIPIOS</t>
  </si>
  <si>
    <t>Partido Político</t>
  </si>
  <si>
    <t xml:space="preserve"> 1º DE MAYO</t>
  </si>
  <si>
    <t>Cambiemos</t>
  </si>
  <si>
    <t xml:space="preserve"> ALCARAZ</t>
  </si>
  <si>
    <t xml:space="preserve"> ALDEA SAN ANTONIO</t>
  </si>
  <si>
    <t>FPV</t>
  </si>
  <si>
    <t xml:space="preserve"> ARANGUREN</t>
  </si>
  <si>
    <t>Vecinalista</t>
  </si>
  <si>
    <t xml:space="preserve"> BASAVILBASO</t>
  </si>
  <si>
    <t xml:space="preserve"> BOVRIL</t>
  </si>
  <si>
    <t xml:space="preserve"> CASEROS</t>
  </si>
  <si>
    <t xml:space="preserve"> CEIBAS</t>
  </si>
  <si>
    <t xml:space="preserve"> CERRITO</t>
  </si>
  <si>
    <t xml:space="preserve"> CHAJARI</t>
  </si>
  <si>
    <t xml:space="preserve"> COLON</t>
  </si>
  <si>
    <t xml:space="preserve"> COLONIA AVELLANEDA</t>
  </si>
  <si>
    <t xml:space="preserve"> COLONIA AYUI</t>
  </si>
  <si>
    <t xml:space="preserve"> COLONIA ELIA</t>
  </si>
  <si>
    <t xml:space="preserve"> CONCEPCION DEL URUGUAY</t>
  </si>
  <si>
    <t xml:space="preserve"> CONCORDIA</t>
  </si>
  <si>
    <t xml:space="preserve"> CONSCRIPTO BERNARDI</t>
  </si>
  <si>
    <t xml:space="preserve"> CRESPO</t>
  </si>
  <si>
    <t xml:space="preserve"> DIAMANTE</t>
  </si>
  <si>
    <t xml:space="preserve"> ENRIQUE CARBO</t>
  </si>
  <si>
    <t xml:space="preserve"> ESTANCIA GRANDE</t>
  </si>
  <si>
    <t xml:space="preserve"> FEDERACION</t>
  </si>
  <si>
    <t xml:space="preserve"> FEDERAL</t>
  </si>
  <si>
    <t xml:space="preserve"> GENERAL CAMPOS</t>
  </si>
  <si>
    <t xml:space="preserve"> GENERAL GALARZA</t>
  </si>
  <si>
    <t xml:space="preserve"> GENERAL RAMIREZ</t>
  </si>
  <si>
    <t xml:space="preserve"> GILBERT</t>
  </si>
  <si>
    <t xml:space="preserve"> GOBERNADOR MACIA</t>
  </si>
  <si>
    <t xml:space="preserve"> GOBERNADOR MANSILLA</t>
  </si>
  <si>
    <t xml:space="preserve"> GUALEGUAY</t>
  </si>
  <si>
    <t xml:space="preserve"> GUALEGUAYCHU</t>
  </si>
  <si>
    <t xml:space="preserve"> HASENKAMP</t>
  </si>
  <si>
    <t xml:space="preserve"> HERNANDEZ</t>
  </si>
  <si>
    <t xml:space="preserve"> HERRERA</t>
  </si>
  <si>
    <t xml:space="preserve"> IBICUY</t>
  </si>
  <si>
    <t xml:space="preserve"> LA CRIOLLA</t>
  </si>
  <si>
    <t xml:space="preserve"> LA PAZ</t>
  </si>
  <si>
    <t xml:space="preserve"> LARROQUE</t>
  </si>
  <si>
    <t xml:space="preserve"> LIBERTADOR SAN MARTIN</t>
  </si>
  <si>
    <t xml:space="preserve"> LOS CHARRUAS</t>
  </si>
  <si>
    <t xml:space="preserve"> LOS CONQUISTADORES</t>
  </si>
  <si>
    <t xml:space="preserve"> LUCAS GONZALEZ</t>
  </si>
  <si>
    <t xml:space="preserve"> MARIA GRANDE</t>
  </si>
  <si>
    <t xml:space="preserve"> NOGOYA</t>
  </si>
  <si>
    <t xml:space="preserve"> ORO VERDE</t>
  </si>
  <si>
    <t xml:space="preserve"> PARANA</t>
  </si>
  <si>
    <t xml:space="preserve"> PIEDRAS BLANCAS</t>
  </si>
  <si>
    <t xml:space="preserve"> PRONUNCIAMIENTO</t>
  </si>
  <si>
    <t xml:space="preserve"> PUEBLO GENERAL BELGRANO</t>
  </si>
  <si>
    <t xml:space="preserve"> PUERTO YERUA</t>
  </si>
  <si>
    <t xml:space="preserve"> ROSARIO DEL TALA</t>
  </si>
  <si>
    <t xml:space="preserve"> SAN BENITO</t>
  </si>
  <si>
    <t xml:space="preserve"> SAN GUSTAVO</t>
  </si>
  <si>
    <t xml:space="preserve"> SAN JAIME </t>
  </si>
  <si>
    <t xml:space="preserve"> SAN JOSE</t>
  </si>
  <si>
    <t xml:space="preserve"> SAN JOSE DE FELICIANO</t>
  </si>
  <si>
    <t xml:space="preserve"> SAN JUSTO</t>
  </si>
  <si>
    <t xml:space="preserve"> SAN SALVADOR </t>
  </si>
  <si>
    <t xml:space="preserve"> SANTA ANA</t>
  </si>
  <si>
    <t xml:space="preserve"> SANTA ANITA</t>
  </si>
  <si>
    <t xml:space="preserve"> SANTA ELENA</t>
  </si>
  <si>
    <t xml:space="preserve"> SAUCE LUNA</t>
  </si>
  <si>
    <t xml:space="preserve"> SEGUI</t>
  </si>
  <si>
    <t xml:space="preserve"> TABOSSI</t>
  </si>
  <si>
    <t xml:space="preserve"> UBAJAY</t>
  </si>
  <si>
    <t>Unión Popular</t>
  </si>
  <si>
    <t xml:space="preserve"> URDINARRAIN</t>
  </si>
  <si>
    <t xml:space="preserve"> VALLE MARIA</t>
  </si>
  <si>
    <t xml:space="preserve"> VIALE</t>
  </si>
  <si>
    <t xml:space="preserve"> VICTORIA</t>
  </si>
  <si>
    <t xml:space="preserve"> VILLA CLARA</t>
  </si>
  <si>
    <t xml:space="preserve"> VILLA DEL ROSARIO</t>
  </si>
  <si>
    <t xml:space="preserve"> VILLA DOMINGUEZ</t>
  </si>
  <si>
    <t xml:space="preserve"> VILLA ELISA</t>
  </si>
  <si>
    <t xml:space="preserve"> VILLA HERNANDARIAS</t>
  </si>
  <si>
    <t xml:space="preserve"> VILLA MANTERO</t>
  </si>
  <si>
    <t xml:space="preserve"> VILLA PARANACITO</t>
  </si>
  <si>
    <t xml:space="preserve"> VILLA URQUIZA</t>
  </si>
  <si>
    <t xml:space="preserve"> VILLAGUAY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</si>
  <si>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</si>
  <si>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</si>
  <si>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</si>
  <si>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</si>
  <si>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</si>
  <si>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</si>
  <si>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</si>
  <si>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</si>
  <si>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</si>
  <si>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</si>
  <si>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</si>
  <si>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</si>
  <si>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</si>
  <si>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</si>
  <si>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</si>
  <si>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</si>
  <si>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</si>
  <si>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</si>
  <si>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</si>
  <si>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</si>
  <si>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</si>
  <si>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</si>
  <si>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</si>
  <si>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</si>
  <si>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</si>
  <si>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</si>
  <si>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</si>
  <si>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</si>
  <si>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Coparticipación Septiembre - Octubre 2018 - Fuente: SIAF</t>
  </si>
  <si>
    <t xml:space="preserve">GARANTÍA SEPTIEMBRE - OCTUBRE 2018 </t>
  </si>
  <si>
    <t>COPARTICIPACIÓN DIARIA TOTAL SEPTIEMBRE - OCTUBRE 2018</t>
  </si>
  <si>
    <t>TOTAL COPARTICIPADO EN SEPTIEMBRE - OCTUBRE 2018</t>
  </si>
  <si>
    <t>Septiembre - Octubre 2018</t>
  </si>
  <si>
    <t>Septiembre - Octubre 2017</t>
  </si>
  <si>
    <t>5º BIMESTRE 2018 (contra mismo período de 2017)</t>
  </si>
  <si>
    <t>El Total Coparticipado a Municipios por Impuestos Nacionales registra un incremento del 26% en el bimestre Septiembre - Octubre de 2018, respecto al mismo período del año anterior.</t>
  </si>
  <si>
    <t>Si bien la Garantía Septiembre - Octubre de 2018 disminuye un 62% respecto del mismo bimestre del año anterior, debido a las medidas del Consenso Fiscal, se observa que la Coparticipación Diaria en dicho bimestre se incrementa un 45%.</t>
  </si>
  <si>
    <t>El Total Coparticipado a Municipios por Impuestos Provinciales durante el bimestre Septiembre - Octubre de 2018, registra un aumento del 73% respecto del mismo período del año anterior.</t>
  </si>
  <si>
    <t>Durante el bimestre de referencia, operó el vencimiento del Impuesto Automotor (en el mes de Septiembre) y del Impuesto Inmobiliario Urbano (en el mes de Octubre), generando un importante incremento en la Coparticipación Diaria.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</si>
</sst>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$-2C0A]\ * #,##0_ ;_ [$$-2C0A]\ * \-#,##0_ ;_ [$$-2C0A]\ * &quot;-&quot;_ ;_ @_ "/>
    <numFmt numFmtId="167" formatCode="0.00000"/>
    <numFmt numFmtId="168" formatCode="_ &quot;$&quot;\ * #,##0_ ;_ &quot;$&quot;\ * \-#,##0_ ;_ &quot;$&quot;\ * &quot;-&quot;??_ ;_ @_ "/>
    <numFmt numFmtId="169" formatCode="_ [$€-2]\ * #,##0.00_ ;_ [$€-2]\ * \-#,##0.00_ ;_ [$€-2]\ * &quot;-&quot;??_ "/>
    <numFmt numFmtId="170" formatCode="_ &quot;$&quot;\ * #,##0.0000_ ;_ &quot;$&quot;\ * \-#,##0.0000_ ;_ &quot;$&quot;\ * &quot;-&quot;??_ ;_ @_ "/>
    <numFmt numFmtId="171" formatCode="_(* #,##0.00_);_(* \(#,##0.00\);_(* \-??_);_(@_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164" fontId="2" fillId="0" borderId="0" applyFont="0" applyFill="0" applyBorder="0" applyAlignment="0" applyProtection="0"/>
    <xf numFmtId="166" fontId="2" fillId="0" borderId="0"/>
    <xf numFmtId="165" fontId="2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16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170" fontId="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6" fillId="23" borderId="9" applyNumberFormat="0" applyFont="0" applyAlignment="0" applyProtection="0"/>
    <xf numFmtId="0" fontId="19" fillId="21" borderId="10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4" fillId="2" borderId="2" xfId="2" applyFont="1" applyFill="1" applyBorder="1" applyAlignment="1">
      <alignment horizontal="left"/>
    </xf>
    <xf numFmtId="167" fontId="4" fillId="2" borderId="2" xfId="3" applyNumberFormat="1" applyFont="1" applyFill="1" applyBorder="1" applyAlignment="1">
      <alignment horizontal="center"/>
    </xf>
    <xf numFmtId="168" fontId="4" fillId="0" borderId="2" xfId="1" applyNumberFormat="1" applyFont="1" applyBorder="1" applyAlignment="1"/>
    <xf numFmtId="0" fontId="4" fillId="0" borderId="0" xfId="0" applyFont="1"/>
    <xf numFmtId="166" fontId="4" fillId="2" borderId="2" xfId="2" applyFont="1" applyFill="1" applyBorder="1"/>
    <xf numFmtId="166" fontId="3" fillId="2" borderId="2" xfId="2" applyFont="1" applyFill="1" applyBorder="1" applyAlignment="1">
      <alignment horizontal="left"/>
    </xf>
    <xf numFmtId="0" fontId="3" fillId="0" borderId="2" xfId="0" applyFont="1" applyBorder="1"/>
    <xf numFmtId="168" fontId="3" fillId="0" borderId="2" xfId="1" quotePrefix="1" applyNumberFormat="1" applyFont="1" applyBorder="1" applyAlignment="1"/>
    <xf numFmtId="168" fontId="3" fillId="0" borderId="2" xfId="1" applyNumberFormat="1" applyFont="1" applyBorder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4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center"/>
    </xf>
    <xf numFmtId="165" fontId="4" fillId="0" borderId="0" xfId="43" applyFont="1" applyAlignment="1">
      <alignment horizontal="center"/>
    </xf>
    <xf numFmtId="9" fontId="4" fillId="0" borderId="2" xfId="5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2" xfId="4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3" fillId="24" borderId="14" xfId="0" applyFont="1" applyFill="1" applyBorder="1" applyAlignment="1">
      <alignment horizontal="center" vertical="center" wrapText="1" readingOrder="1"/>
    </xf>
    <xf numFmtId="9" fontId="24" fillId="25" borderId="15" xfId="0" applyNumberFormat="1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5" fontId="31" fillId="0" borderId="0" xfId="43" applyFont="1" applyBorder="1" applyAlignment="1">
      <alignment horizontal="center" vertical="center"/>
    </xf>
    <xf numFmtId="9" fontId="31" fillId="0" borderId="0" xfId="52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43" fontId="31" fillId="0" borderId="0" xfId="0" applyNumberFormat="1" applyFont="1" applyAlignment="1">
      <alignment vertical="center"/>
    </xf>
    <xf numFmtId="0" fontId="33" fillId="0" borderId="0" xfId="0" applyFont="1"/>
    <xf numFmtId="0" fontId="4" fillId="0" borderId="0" xfId="0" applyFont="1" applyAlignment="1">
      <alignment horizontal="right"/>
    </xf>
    <xf numFmtId="168" fontId="3" fillId="0" borderId="22" xfId="1" applyNumberFormat="1" applyFont="1" applyBorder="1" applyAlignment="1"/>
    <xf numFmtId="0" fontId="4" fillId="0" borderId="0" xfId="0" applyFont="1" applyBorder="1"/>
    <xf numFmtId="0" fontId="4" fillId="0" borderId="21" xfId="0" applyFont="1" applyBorder="1"/>
    <xf numFmtId="0" fontId="36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Alignment="1"/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3" fillId="24" borderId="12" xfId="0" applyFont="1" applyFill="1" applyBorder="1" applyAlignment="1">
      <alignment horizontal="center" vertical="center" wrapText="1" readingOrder="1"/>
    </xf>
    <xf numFmtId="0" fontId="23" fillId="24" borderId="13" xfId="0" applyFont="1" applyFill="1" applyBorder="1" applyAlignment="1">
      <alignment horizontal="center" vertical="center" wrapText="1" readingOrder="1"/>
    </xf>
    <xf numFmtId="9" fontId="26" fillId="26" borderId="16" xfId="0" applyNumberFormat="1" applyFont="1" applyFill="1" applyBorder="1" applyAlignment="1">
      <alignment horizontal="center" vertical="center" wrapText="1" readingOrder="1"/>
    </xf>
    <xf numFmtId="9" fontId="26" fillId="26" borderId="17" xfId="0" applyNumberFormat="1" applyFont="1" applyFill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vertical="center"/>
    </xf>
    <xf numFmtId="3" fontId="37" fillId="0" borderId="0" xfId="0" applyNumberFormat="1" applyFont="1"/>
    <xf numFmtId="9" fontId="37" fillId="0" borderId="0" xfId="56" applyFont="1"/>
  </cellXfs>
  <cellStyles count="5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3" xfId="46"/>
    <cellStyle name="Normal 3 2" xfId="47"/>
    <cellStyle name="Normal 4" xfId="48"/>
    <cellStyle name="Normal 5" xfId="2"/>
    <cellStyle name="Note" xfId="49"/>
    <cellStyle name="Output" xfId="50"/>
    <cellStyle name="Porcentaje" xfId="56" builtinId="5"/>
    <cellStyle name="Porcentaje 2" xfId="51"/>
    <cellStyle name="Porcentaje 3" xfId="52"/>
    <cellStyle name="Porcentaje 4" xfId="53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II'!$I$1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Septiembre - Octubre 2017</c:v>
                </c:pt>
                <c:pt idx="1">
                  <c:v>Septiembre - Octubre 2018</c:v>
                </c:pt>
              </c:strCache>
            </c:strRef>
          </c:cat>
          <c:val>
            <c:numRef>
              <c:f>'Gráfico II'!$I$3:$I$4</c:f>
              <c:numCache>
                <c:formatCode>_ * #,##0.00_ ;_ * \-#,##0.00_ ;_ * "-"??_ ;_ @_ </c:formatCode>
                <c:ptCount val="2"/>
                <c:pt idx="0">
                  <c:v>211442566.18000007</c:v>
                </c:pt>
                <c:pt idx="1">
                  <c:v>151270554.23000002</c:v>
                </c:pt>
              </c:numCache>
            </c:numRef>
          </c:val>
        </c:ser>
        <c:ser>
          <c:idx val="0"/>
          <c:order val="1"/>
          <c:tx>
            <c:strRef>
              <c:f>'Gráfico II'!$H$1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Septiembre - Octubre 2017</c:v>
                </c:pt>
                <c:pt idx="1">
                  <c:v>Septiembre - Octubre 2018</c:v>
                </c:pt>
              </c:strCache>
            </c:strRef>
          </c:cat>
          <c:val>
            <c:numRef>
              <c:f>'Gráfico II'!$H$3:$H$4</c:f>
              <c:numCache>
                <c:formatCode>_ * #,##0.00_ ;_ * \-#,##0.00_ ;_ * "-"??_ ;_ @_ </c:formatCode>
                <c:ptCount val="2"/>
                <c:pt idx="0">
                  <c:v>965008113.5999999</c:v>
                </c:pt>
                <c:pt idx="1">
                  <c:v>1489557921.47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753376"/>
        <c:axId val="389753768"/>
      </c:barChart>
      <c:catAx>
        <c:axId val="38975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389753768"/>
        <c:crosses val="autoZero"/>
        <c:auto val="1"/>
        <c:lblAlgn val="ctr"/>
        <c:lblOffset val="100"/>
        <c:noMultiLvlLbl val="0"/>
      </c:catAx>
      <c:valAx>
        <c:axId val="389753768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38975337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8519385790670359"/>
          <c:y val="0.85713371242649883"/>
          <c:w val="0.73539131712597317"/>
          <c:h val="8.81851013571586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76200</xdr:rowOff>
    </xdr:from>
    <xdr:to>
      <xdr:col>0</xdr:col>
      <xdr:colOff>1799059</xdr:colOff>
      <xdr:row>33</xdr:row>
      <xdr:rowOff>201512</xdr:rowOff>
    </xdr:to>
    <xdr:sp macro="" textlink="">
      <xdr:nvSpPr>
        <xdr:cNvPr id="2" name="3 Flecha arriba"/>
        <xdr:cNvSpPr/>
      </xdr:nvSpPr>
      <xdr:spPr>
        <a:xfrm>
          <a:off x="142875" y="6829425"/>
          <a:ext cx="1656184" cy="2011262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26%</a:t>
          </a:r>
        </a:p>
      </xdr:txBody>
    </xdr:sp>
    <xdr:clientData/>
  </xdr:twoCellAnchor>
  <xdr:twoCellAnchor>
    <xdr:from>
      <xdr:col>1</xdr:col>
      <xdr:colOff>152400</xdr:colOff>
      <xdr:row>11</xdr:row>
      <xdr:rowOff>114300</xdr:rowOff>
    </xdr:from>
    <xdr:to>
      <xdr:col>1</xdr:col>
      <xdr:colOff>1808584</xdr:colOff>
      <xdr:row>34</xdr:row>
      <xdr:rowOff>3745</xdr:rowOff>
    </xdr:to>
    <xdr:sp macro="" textlink="">
      <xdr:nvSpPr>
        <xdr:cNvPr id="3" name="4 Flecha arriba"/>
        <xdr:cNvSpPr/>
      </xdr:nvSpPr>
      <xdr:spPr>
        <a:xfrm>
          <a:off x="2095500" y="4143375"/>
          <a:ext cx="1656184" cy="4709095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73%</a:t>
          </a:r>
        </a:p>
      </xdr:txBody>
    </xdr:sp>
    <xdr:clientData/>
  </xdr:twoCellAnchor>
  <xdr:twoCellAnchor>
    <xdr:from>
      <xdr:col>2</xdr:col>
      <xdr:colOff>152400</xdr:colOff>
      <xdr:row>20</xdr:row>
      <xdr:rowOff>28575</xdr:rowOff>
    </xdr:from>
    <xdr:to>
      <xdr:col>2</xdr:col>
      <xdr:colOff>1808584</xdr:colOff>
      <xdr:row>34</xdr:row>
      <xdr:rowOff>1860</xdr:rowOff>
    </xdr:to>
    <xdr:sp macro="" textlink="">
      <xdr:nvSpPr>
        <xdr:cNvPr id="4" name="5 Flecha arriba"/>
        <xdr:cNvSpPr/>
      </xdr:nvSpPr>
      <xdr:spPr>
        <a:xfrm>
          <a:off x="4038600" y="5943600"/>
          <a:ext cx="1656184" cy="2906985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39%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61911</xdr:rowOff>
    </xdr:from>
    <xdr:to>
      <xdr:col>4</xdr:col>
      <xdr:colOff>657225</xdr:colOff>
      <xdr:row>23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0.80877</cdr:x>
      <cdr:y>0.03285</cdr:y>
    </cdr:from>
    <cdr:to>
      <cdr:x>0.9614</cdr:x>
      <cdr:y>0.13009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91026" y="119064"/>
          <a:ext cx="828676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39%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84"/>
  <sheetViews>
    <sheetView showGridLines="0" tabSelected="1" workbookViewId="0">
      <selection activeCell="G1" sqref="G1:H1048576"/>
    </sheetView>
  </sheetViews>
  <sheetFormatPr baseColWidth="10" defaultColWidth="11.42578125" defaultRowHeight="13.5" x14ac:dyDescent="0.25"/>
  <cols>
    <col min="1" max="1" width="28.42578125" style="10" customWidth="1"/>
    <col min="2" max="2" width="14.7109375" style="10" bestFit="1" customWidth="1"/>
    <col min="3" max="5" width="17.28515625" style="10" customWidth="1"/>
    <col min="6" max="6" width="2.42578125" style="10" customWidth="1"/>
    <col min="7" max="8" width="19.28515625" style="10" hidden="1" customWidth="1"/>
    <col min="9" max="9" width="21.5703125" style="10" customWidth="1"/>
    <col min="10" max="10" width="2.7109375" style="10" customWidth="1"/>
    <col min="11" max="11" width="21.42578125" style="10" customWidth="1"/>
    <col min="12" max="16384" width="11.42578125" style="10"/>
  </cols>
  <sheetData>
    <row r="1" spans="1:13" s="2" customFormat="1" ht="19.5" customHeight="1" x14ac:dyDescent="0.2">
      <c r="A1" s="1" t="s">
        <v>113</v>
      </c>
      <c r="G1" s="4"/>
      <c r="H1" s="4"/>
      <c r="I1" s="4"/>
      <c r="J1" s="3" t="s">
        <v>0</v>
      </c>
      <c r="K1" s="4">
        <f ca="1">+TODAY()</f>
        <v>43447</v>
      </c>
    </row>
    <row r="2" spans="1:13" s="6" customFormat="1" ht="21.75" customHeight="1" x14ac:dyDescent="0.2">
      <c r="A2" s="71" t="s">
        <v>1</v>
      </c>
      <c r="B2" s="71" t="s">
        <v>2</v>
      </c>
      <c r="C2" s="68" t="s">
        <v>114</v>
      </c>
      <c r="D2" s="69"/>
      <c r="E2" s="70"/>
      <c r="G2" s="73" t="s">
        <v>104</v>
      </c>
      <c r="H2" s="73" t="s">
        <v>105</v>
      </c>
      <c r="I2" s="73" t="s">
        <v>115</v>
      </c>
      <c r="K2" s="73" t="s">
        <v>116</v>
      </c>
    </row>
    <row r="3" spans="1:13" s="6" customFormat="1" ht="27.75" customHeight="1" x14ac:dyDescent="0.2">
      <c r="A3" s="72"/>
      <c r="B3" s="72"/>
      <c r="C3" s="5" t="s">
        <v>101</v>
      </c>
      <c r="D3" s="5" t="s">
        <v>102</v>
      </c>
      <c r="E3" s="5" t="s">
        <v>103</v>
      </c>
      <c r="G3" s="74"/>
      <c r="H3" s="74"/>
      <c r="I3" s="74"/>
      <c r="K3" s="74"/>
    </row>
    <row r="4" spans="1:13" ht="18" customHeight="1" x14ac:dyDescent="0.25">
      <c r="A4" s="7" t="s">
        <v>3</v>
      </c>
      <c r="B4" s="8" t="s">
        <v>4</v>
      </c>
      <c r="C4" s="9">
        <v>301077.75</v>
      </c>
      <c r="D4" s="9">
        <v>54281.84</v>
      </c>
      <c r="E4" s="9">
        <f t="shared" ref="E4:E35" si="0">+D4+C4</f>
        <v>355359.58999999997</v>
      </c>
      <c r="G4" s="9">
        <v>5072146.040000001</v>
      </c>
      <c r="H4" s="9">
        <v>462460.68999999994</v>
      </c>
      <c r="I4" s="9">
        <f>+G4+H4</f>
        <v>5534606.7300000004</v>
      </c>
      <c r="K4" s="9">
        <f>+E4+I4</f>
        <v>5889966.3200000003</v>
      </c>
      <c r="M4" s="6"/>
    </row>
    <row r="5" spans="1:13" ht="18" customHeight="1" x14ac:dyDescent="0.25">
      <c r="A5" s="7" t="s">
        <v>5</v>
      </c>
      <c r="B5" s="8" t="s">
        <v>4</v>
      </c>
      <c r="C5" s="9">
        <v>346558.65</v>
      </c>
      <c r="D5" s="9">
        <v>164296.6</v>
      </c>
      <c r="E5" s="9">
        <f t="shared" si="0"/>
        <v>510855.25</v>
      </c>
      <c r="G5" s="9">
        <v>5838345.9399999985</v>
      </c>
      <c r="H5" s="9">
        <v>793214.26000000013</v>
      </c>
      <c r="I5" s="9">
        <f t="shared" ref="I4:I35" si="1">+G5+H5</f>
        <v>6631560.1999999983</v>
      </c>
      <c r="K5" s="9">
        <f t="shared" ref="K5:K68" si="2">+E5+I5</f>
        <v>7142415.4499999983</v>
      </c>
    </row>
    <row r="6" spans="1:13" ht="18" customHeight="1" x14ac:dyDescent="0.25">
      <c r="A6" s="7" t="s">
        <v>6</v>
      </c>
      <c r="B6" s="8" t="s">
        <v>7</v>
      </c>
      <c r="C6" s="9">
        <v>324968.61</v>
      </c>
      <c r="D6" s="9">
        <v>162364.9</v>
      </c>
      <c r="E6" s="9">
        <f t="shared" si="0"/>
        <v>487333.51</v>
      </c>
      <c r="G6" s="9">
        <v>5474626.5999999996</v>
      </c>
      <c r="H6" s="9">
        <v>785793.96</v>
      </c>
      <c r="I6" s="9">
        <f t="shared" si="1"/>
        <v>6260420.5599999996</v>
      </c>
      <c r="K6" s="9">
        <f t="shared" si="2"/>
        <v>6747754.0699999994</v>
      </c>
    </row>
    <row r="7" spans="1:13" ht="18" customHeight="1" x14ac:dyDescent="0.25">
      <c r="A7" s="7" t="s">
        <v>8</v>
      </c>
      <c r="B7" s="8" t="s">
        <v>9</v>
      </c>
      <c r="C7" s="9">
        <v>322591.28999999998</v>
      </c>
      <c r="D7" s="9">
        <v>120569.82</v>
      </c>
      <c r="E7" s="9">
        <f t="shared" si="0"/>
        <v>443161.11</v>
      </c>
      <c r="G7" s="9">
        <v>5434576.7400000002</v>
      </c>
      <c r="H7" s="9">
        <v>710570.25999999989</v>
      </c>
      <c r="I7" s="9">
        <f t="shared" si="1"/>
        <v>6145147</v>
      </c>
      <c r="K7" s="9">
        <f t="shared" si="2"/>
        <v>6588308.1100000003</v>
      </c>
    </row>
    <row r="8" spans="1:13" ht="18" customHeight="1" x14ac:dyDescent="0.25">
      <c r="A8" s="7" t="s">
        <v>10</v>
      </c>
      <c r="B8" s="8" t="s">
        <v>4</v>
      </c>
      <c r="C8" s="9">
        <v>551802.29</v>
      </c>
      <c r="D8" s="9">
        <v>754566.52</v>
      </c>
      <c r="E8" s="9">
        <f t="shared" si="0"/>
        <v>1306368.81</v>
      </c>
      <c r="G8" s="9">
        <v>9296010.0199999996</v>
      </c>
      <c r="H8" s="9">
        <v>3937991.77</v>
      </c>
      <c r="I8" s="9">
        <f t="shared" si="1"/>
        <v>13234001.789999999</v>
      </c>
      <c r="K8" s="9">
        <f t="shared" si="2"/>
        <v>14540370.6</v>
      </c>
    </row>
    <row r="9" spans="1:13" ht="18" customHeight="1" x14ac:dyDescent="0.25">
      <c r="A9" s="7" t="s">
        <v>11</v>
      </c>
      <c r="B9" s="8" t="s">
        <v>4</v>
      </c>
      <c r="C9" s="9">
        <v>533819.42000000004</v>
      </c>
      <c r="D9" s="9">
        <v>578337.71</v>
      </c>
      <c r="E9" s="9">
        <f t="shared" si="0"/>
        <v>1112157.1299999999</v>
      </c>
      <c r="G9" s="9">
        <v>8993059.209999999</v>
      </c>
      <c r="H9" s="9">
        <v>3139365.1700000009</v>
      </c>
      <c r="I9" s="9">
        <f t="shared" si="1"/>
        <v>12132424.379999999</v>
      </c>
      <c r="K9" s="9">
        <f t="shared" si="2"/>
        <v>13244581.509999998</v>
      </c>
    </row>
    <row r="10" spans="1:13" ht="18" customHeight="1" x14ac:dyDescent="0.25">
      <c r="A10" s="7" t="s">
        <v>12</v>
      </c>
      <c r="B10" s="8" t="s">
        <v>9</v>
      </c>
      <c r="C10" s="9">
        <v>359027.79</v>
      </c>
      <c r="D10" s="9">
        <v>195943.29</v>
      </c>
      <c r="E10" s="9">
        <f t="shared" si="0"/>
        <v>554971.07999999996</v>
      </c>
      <c r="G10" s="9">
        <v>6048409.0099999988</v>
      </c>
      <c r="H10" s="9">
        <v>977640.89</v>
      </c>
      <c r="I10" s="9">
        <f t="shared" si="1"/>
        <v>7026049.8999999985</v>
      </c>
      <c r="K10" s="9">
        <f t="shared" si="2"/>
        <v>7581020.9799999986</v>
      </c>
    </row>
    <row r="11" spans="1:13" ht="18" customHeight="1" x14ac:dyDescent="0.25">
      <c r="A11" s="7" t="s">
        <v>13</v>
      </c>
      <c r="B11" s="8" t="s">
        <v>7</v>
      </c>
      <c r="C11" s="9">
        <v>328034.40999999997</v>
      </c>
      <c r="D11" s="9">
        <v>129738.49</v>
      </c>
      <c r="E11" s="9">
        <f t="shared" si="0"/>
        <v>457772.89999999997</v>
      </c>
      <c r="G11" s="9">
        <v>5526274.8500000006</v>
      </c>
      <c r="H11" s="9">
        <v>661221.29</v>
      </c>
      <c r="I11" s="9">
        <f t="shared" si="1"/>
        <v>6187496.1400000006</v>
      </c>
      <c r="K11" s="9">
        <f t="shared" si="2"/>
        <v>6645269.040000001</v>
      </c>
    </row>
    <row r="12" spans="1:13" ht="18" customHeight="1" x14ac:dyDescent="0.25">
      <c r="A12" s="7" t="s">
        <v>14</v>
      </c>
      <c r="B12" s="8" t="s">
        <v>9</v>
      </c>
      <c r="C12" s="9">
        <v>452708.19</v>
      </c>
      <c r="D12" s="9">
        <v>531172.68999999994</v>
      </c>
      <c r="E12" s="9">
        <f t="shared" si="0"/>
        <v>983880.87999999989</v>
      </c>
      <c r="G12" s="9">
        <v>7626608.2600000007</v>
      </c>
      <c r="H12" s="9">
        <v>2833180.6899999995</v>
      </c>
      <c r="I12" s="9">
        <f t="shared" si="1"/>
        <v>10459788.949999999</v>
      </c>
      <c r="K12" s="9">
        <f t="shared" si="2"/>
        <v>11443669.829999998</v>
      </c>
    </row>
    <row r="13" spans="1:13" ht="18" customHeight="1" x14ac:dyDescent="0.25">
      <c r="A13" s="7" t="s">
        <v>15</v>
      </c>
      <c r="B13" s="8" t="s">
        <v>4</v>
      </c>
      <c r="C13" s="9">
        <v>1505212.23</v>
      </c>
      <c r="D13" s="9">
        <v>2831888.88</v>
      </c>
      <c r="E13" s="9">
        <f t="shared" si="0"/>
        <v>4337101.1099999994</v>
      </c>
      <c r="G13" s="9">
        <v>25357756.280000001</v>
      </c>
      <c r="H13" s="9">
        <v>17406374.16</v>
      </c>
      <c r="I13" s="9">
        <f t="shared" si="1"/>
        <v>42764130.439999998</v>
      </c>
      <c r="K13" s="9">
        <f t="shared" si="2"/>
        <v>47101231.549999997</v>
      </c>
    </row>
    <row r="14" spans="1:13" ht="18" customHeight="1" x14ac:dyDescent="0.25">
      <c r="A14" s="7" t="s">
        <v>16</v>
      </c>
      <c r="B14" s="8" t="s">
        <v>7</v>
      </c>
      <c r="C14" s="9">
        <v>1243113.05</v>
      </c>
      <c r="D14" s="9">
        <v>2173528.6800000002</v>
      </c>
      <c r="E14" s="9">
        <f t="shared" si="0"/>
        <v>3416641.7300000004</v>
      </c>
      <c r="G14" s="9">
        <v>20942268.010000002</v>
      </c>
      <c r="H14" s="9">
        <v>13235476.780000005</v>
      </c>
      <c r="I14" s="9">
        <f t="shared" si="1"/>
        <v>34177744.790000007</v>
      </c>
      <c r="K14" s="9">
        <f t="shared" si="2"/>
        <v>37594386.520000011</v>
      </c>
    </row>
    <row r="15" spans="1:13" ht="18" customHeight="1" x14ac:dyDescent="0.25">
      <c r="A15" s="7" t="s">
        <v>17</v>
      </c>
      <c r="B15" s="8" t="s">
        <v>7</v>
      </c>
      <c r="C15" s="9">
        <v>413964.99</v>
      </c>
      <c r="D15" s="9">
        <v>197958.17</v>
      </c>
      <c r="E15" s="9">
        <f t="shared" si="0"/>
        <v>611923.16</v>
      </c>
      <c r="G15" s="9">
        <v>6973915.8199999994</v>
      </c>
      <c r="H15" s="9">
        <v>1417321.0799999998</v>
      </c>
      <c r="I15" s="9">
        <f t="shared" si="1"/>
        <v>8391236.8999999985</v>
      </c>
      <c r="K15" s="9">
        <f t="shared" si="2"/>
        <v>9003160.0599999987</v>
      </c>
    </row>
    <row r="16" spans="1:13" ht="18" customHeight="1" x14ac:dyDescent="0.25">
      <c r="A16" s="7" t="s">
        <v>18</v>
      </c>
      <c r="B16" s="8" t="s">
        <v>7</v>
      </c>
      <c r="C16" s="9">
        <v>329111.26</v>
      </c>
      <c r="D16" s="9">
        <v>154684.29</v>
      </c>
      <c r="E16" s="9">
        <f t="shared" si="0"/>
        <v>483795.55000000005</v>
      </c>
      <c r="G16" s="9">
        <v>5544416.2500000019</v>
      </c>
      <c r="H16" s="9">
        <v>766514.57</v>
      </c>
      <c r="I16" s="9">
        <f t="shared" si="1"/>
        <v>6310930.8200000022</v>
      </c>
      <c r="K16" s="9">
        <f t="shared" si="2"/>
        <v>6794726.370000002</v>
      </c>
    </row>
    <row r="17" spans="1:11" ht="18" customHeight="1" x14ac:dyDescent="0.25">
      <c r="A17" s="7" t="s">
        <v>19</v>
      </c>
      <c r="B17" s="8" t="s">
        <v>7</v>
      </c>
      <c r="C17" s="9">
        <v>304884.99</v>
      </c>
      <c r="D17" s="9">
        <v>103831.46</v>
      </c>
      <c r="E17" s="9">
        <f t="shared" si="0"/>
        <v>408716.45</v>
      </c>
      <c r="G17" s="9">
        <v>5136285.1999999993</v>
      </c>
      <c r="H17" s="9">
        <v>504055.85000000009</v>
      </c>
      <c r="I17" s="9">
        <f t="shared" si="1"/>
        <v>5640341.0499999989</v>
      </c>
      <c r="K17" s="9">
        <f t="shared" si="2"/>
        <v>6049057.4999999991</v>
      </c>
    </row>
    <row r="18" spans="1:11" ht="18" customHeight="1" x14ac:dyDescent="0.25">
      <c r="A18" s="7" t="s">
        <v>20</v>
      </c>
      <c r="B18" s="8" t="s">
        <v>7</v>
      </c>
      <c r="C18" s="9">
        <v>2638409.69</v>
      </c>
      <c r="D18" s="9">
        <v>5793756.5599999996</v>
      </c>
      <c r="E18" s="9">
        <f t="shared" si="0"/>
        <v>8432166.25</v>
      </c>
      <c r="G18" s="9">
        <v>44448316.789999992</v>
      </c>
      <c r="H18" s="9">
        <v>30761426.93</v>
      </c>
      <c r="I18" s="9">
        <f t="shared" si="1"/>
        <v>75209743.719999999</v>
      </c>
      <c r="K18" s="9">
        <f t="shared" si="2"/>
        <v>83641909.969999999</v>
      </c>
    </row>
    <row r="19" spans="1:11" ht="18" customHeight="1" x14ac:dyDescent="0.25">
      <c r="A19" s="7" t="s">
        <v>21</v>
      </c>
      <c r="B19" s="8" t="s">
        <v>7</v>
      </c>
      <c r="C19" s="9">
        <v>5723378.3200000003</v>
      </c>
      <c r="D19" s="9">
        <v>12870516.5</v>
      </c>
      <c r="E19" s="9">
        <f t="shared" si="0"/>
        <v>18593894.82</v>
      </c>
      <c r="G19" s="9">
        <v>96419647.699999988</v>
      </c>
      <c r="H19" s="9">
        <v>67059128.950000003</v>
      </c>
      <c r="I19" s="9">
        <f t="shared" si="1"/>
        <v>163478776.64999998</v>
      </c>
      <c r="K19" s="9">
        <f t="shared" si="2"/>
        <v>182072671.46999997</v>
      </c>
    </row>
    <row r="20" spans="1:11" ht="18" customHeight="1" x14ac:dyDescent="0.25">
      <c r="A20" s="7" t="s">
        <v>22</v>
      </c>
      <c r="B20" s="8" t="s">
        <v>7</v>
      </c>
      <c r="C20" s="9">
        <v>314064.73</v>
      </c>
      <c r="D20" s="9">
        <v>86538.54</v>
      </c>
      <c r="E20" s="9">
        <f t="shared" si="0"/>
        <v>400603.26999999996</v>
      </c>
      <c r="G20" s="9">
        <v>5290932.8500000006</v>
      </c>
      <c r="H20" s="9">
        <v>515480.98</v>
      </c>
      <c r="I20" s="9">
        <f t="shared" si="1"/>
        <v>5806413.8300000001</v>
      </c>
      <c r="K20" s="9">
        <f t="shared" si="2"/>
        <v>6207017.0999999996</v>
      </c>
    </row>
    <row r="21" spans="1:11" ht="18" customHeight="1" x14ac:dyDescent="0.25">
      <c r="A21" s="7" t="s">
        <v>23</v>
      </c>
      <c r="B21" s="8" t="s">
        <v>4</v>
      </c>
      <c r="C21" s="9">
        <v>1043035.96</v>
      </c>
      <c r="D21" s="9">
        <v>2538935.17</v>
      </c>
      <c r="E21" s="9">
        <f t="shared" si="0"/>
        <v>3581971.13</v>
      </c>
      <c r="G21" s="9">
        <v>17571642.800000001</v>
      </c>
      <c r="H21" s="9">
        <v>11999026.900000002</v>
      </c>
      <c r="I21" s="9">
        <f t="shared" si="1"/>
        <v>29570669.700000003</v>
      </c>
      <c r="K21" s="9">
        <f t="shared" si="2"/>
        <v>33152640.830000002</v>
      </c>
    </row>
    <row r="22" spans="1:11" ht="18" customHeight="1" x14ac:dyDescent="0.25">
      <c r="A22" s="7" t="s">
        <v>24</v>
      </c>
      <c r="B22" s="8" t="s">
        <v>4</v>
      </c>
      <c r="C22" s="9">
        <v>825099.56</v>
      </c>
      <c r="D22" s="9">
        <v>1049128.43</v>
      </c>
      <c r="E22" s="9">
        <f t="shared" si="0"/>
        <v>1874227.99</v>
      </c>
      <c r="G22" s="9">
        <v>13900148.629999997</v>
      </c>
      <c r="H22" s="9">
        <v>7498019.5699999984</v>
      </c>
      <c r="I22" s="9">
        <f t="shared" si="1"/>
        <v>21398168.199999996</v>
      </c>
      <c r="K22" s="9">
        <f t="shared" si="2"/>
        <v>23272396.189999994</v>
      </c>
    </row>
    <row r="23" spans="1:11" ht="18" customHeight="1" x14ac:dyDescent="0.25">
      <c r="A23" s="7" t="s">
        <v>25</v>
      </c>
      <c r="B23" s="8" t="s">
        <v>7</v>
      </c>
      <c r="C23" s="9">
        <v>292309.93</v>
      </c>
      <c r="D23" s="9">
        <v>58727.53</v>
      </c>
      <c r="E23" s="9">
        <f t="shared" si="0"/>
        <v>351037.45999999996</v>
      </c>
      <c r="G23" s="9">
        <v>4924437.67</v>
      </c>
      <c r="H23" s="9">
        <v>533561.29</v>
      </c>
      <c r="I23" s="9">
        <f t="shared" si="1"/>
        <v>5457998.96</v>
      </c>
      <c r="K23" s="9">
        <f t="shared" si="2"/>
        <v>5809036.4199999999</v>
      </c>
    </row>
    <row r="24" spans="1:11" ht="18" customHeight="1" x14ac:dyDescent="0.25">
      <c r="A24" s="7" t="s">
        <v>26</v>
      </c>
      <c r="B24" s="8" t="s">
        <v>7</v>
      </c>
      <c r="C24" s="9">
        <v>338114.46</v>
      </c>
      <c r="D24" s="9">
        <v>274773.5</v>
      </c>
      <c r="E24" s="9">
        <f t="shared" si="0"/>
        <v>612887.96</v>
      </c>
      <c r="G24" s="9">
        <v>5696089.879999999</v>
      </c>
      <c r="H24" s="9">
        <v>1248522.4000000004</v>
      </c>
      <c r="I24" s="9">
        <f t="shared" si="1"/>
        <v>6944612.2799999993</v>
      </c>
      <c r="K24" s="9">
        <f t="shared" si="2"/>
        <v>7557500.2399999993</v>
      </c>
    </row>
    <row r="25" spans="1:11" ht="18" customHeight="1" x14ac:dyDescent="0.25">
      <c r="A25" s="7" t="s">
        <v>27</v>
      </c>
      <c r="B25" s="8" t="s">
        <v>4</v>
      </c>
      <c r="C25" s="9">
        <v>1090382.22</v>
      </c>
      <c r="D25" s="9">
        <v>1152312.9099999999</v>
      </c>
      <c r="E25" s="9">
        <f t="shared" si="0"/>
        <v>2242695.13</v>
      </c>
      <c r="G25" s="9">
        <v>18369267.899999999</v>
      </c>
      <c r="H25" s="9">
        <v>6654826.0099999998</v>
      </c>
      <c r="I25" s="9">
        <f t="shared" si="1"/>
        <v>25024093.909999996</v>
      </c>
      <c r="K25" s="9">
        <f t="shared" si="2"/>
        <v>27266789.039999995</v>
      </c>
    </row>
    <row r="26" spans="1:11" ht="18" customHeight="1" x14ac:dyDescent="0.25">
      <c r="A26" s="7" t="s">
        <v>28</v>
      </c>
      <c r="B26" s="8" t="s">
        <v>7</v>
      </c>
      <c r="C26" s="9">
        <v>806722.43</v>
      </c>
      <c r="D26" s="9">
        <v>1124501.8999999999</v>
      </c>
      <c r="E26" s="9">
        <f t="shared" si="0"/>
        <v>1931224.33</v>
      </c>
      <c r="G26" s="9">
        <v>13590555.85</v>
      </c>
      <c r="H26" s="9">
        <v>6134482.8200000003</v>
      </c>
      <c r="I26" s="9">
        <f t="shared" si="1"/>
        <v>19725038.670000002</v>
      </c>
      <c r="K26" s="9">
        <f t="shared" si="2"/>
        <v>21656263</v>
      </c>
    </row>
    <row r="27" spans="1:11" ht="18" customHeight="1" x14ac:dyDescent="0.25">
      <c r="A27" s="7" t="s">
        <v>29</v>
      </c>
      <c r="B27" s="8" t="s">
        <v>9</v>
      </c>
      <c r="C27" s="9">
        <v>373309.34</v>
      </c>
      <c r="D27" s="9">
        <v>167956.67</v>
      </c>
      <c r="E27" s="9">
        <f t="shared" si="0"/>
        <v>541266.01</v>
      </c>
      <c r="G27" s="9">
        <v>6289005.1000000006</v>
      </c>
      <c r="H27" s="9">
        <v>898189.15000000014</v>
      </c>
      <c r="I27" s="9">
        <f t="shared" si="1"/>
        <v>7187194.2500000009</v>
      </c>
      <c r="K27" s="9">
        <f t="shared" si="2"/>
        <v>7728460.2600000007</v>
      </c>
    </row>
    <row r="28" spans="1:11" ht="18" customHeight="1" x14ac:dyDescent="0.25">
      <c r="A28" s="7" t="s">
        <v>30</v>
      </c>
      <c r="B28" s="8" t="s">
        <v>4</v>
      </c>
      <c r="C28" s="9">
        <v>414688.78</v>
      </c>
      <c r="D28" s="9">
        <v>289644.84999999998</v>
      </c>
      <c r="E28" s="9">
        <f t="shared" si="0"/>
        <v>704333.63</v>
      </c>
      <c r="G28" s="9">
        <v>6986109.1599999983</v>
      </c>
      <c r="H28" s="9">
        <v>1895230.7799999998</v>
      </c>
      <c r="I28" s="9">
        <f t="shared" si="1"/>
        <v>8881339.9399999976</v>
      </c>
      <c r="K28" s="9">
        <f t="shared" si="2"/>
        <v>9585673.5699999984</v>
      </c>
    </row>
    <row r="29" spans="1:11" ht="18" customHeight="1" x14ac:dyDescent="0.25">
      <c r="A29" s="7" t="s">
        <v>31</v>
      </c>
      <c r="B29" s="8" t="s">
        <v>4</v>
      </c>
      <c r="C29" s="9">
        <v>593022.84</v>
      </c>
      <c r="D29" s="9">
        <v>797332.07</v>
      </c>
      <c r="E29" s="9">
        <f t="shared" si="0"/>
        <v>1390354.91</v>
      </c>
      <c r="G29" s="9">
        <v>9990437.4899999984</v>
      </c>
      <c r="H29" s="9">
        <v>4015346.17</v>
      </c>
      <c r="I29" s="9">
        <f t="shared" si="1"/>
        <v>14005783.659999998</v>
      </c>
      <c r="K29" s="9">
        <f t="shared" si="2"/>
        <v>15396138.569999998</v>
      </c>
    </row>
    <row r="30" spans="1:11" ht="18" customHeight="1" x14ac:dyDescent="0.25">
      <c r="A30" s="7" t="s">
        <v>32</v>
      </c>
      <c r="B30" s="8" t="s">
        <v>7</v>
      </c>
      <c r="C30" s="9">
        <v>296523.19</v>
      </c>
      <c r="D30" s="9">
        <v>73451.009999999995</v>
      </c>
      <c r="E30" s="9">
        <f t="shared" si="0"/>
        <v>369974.2</v>
      </c>
      <c r="G30" s="9">
        <v>4995417</v>
      </c>
      <c r="H30" s="9">
        <v>351982.49</v>
      </c>
      <c r="I30" s="9">
        <f t="shared" si="1"/>
        <v>5347399.49</v>
      </c>
      <c r="K30" s="9">
        <f t="shared" si="2"/>
        <v>5717373.6900000004</v>
      </c>
    </row>
    <row r="31" spans="1:11" ht="18" customHeight="1" x14ac:dyDescent="0.25">
      <c r="A31" s="7" t="s">
        <v>33</v>
      </c>
      <c r="B31" s="8" t="s">
        <v>4</v>
      </c>
      <c r="C31" s="9">
        <v>487438.2</v>
      </c>
      <c r="D31" s="9">
        <v>376895.07</v>
      </c>
      <c r="E31" s="9">
        <f t="shared" si="0"/>
        <v>864333.27</v>
      </c>
      <c r="G31" s="9">
        <v>8211691.9699999997</v>
      </c>
      <c r="H31" s="9">
        <v>2531839.48</v>
      </c>
      <c r="I31" s="9">
        <f t="shared" si="1"/>
        <v>10743531.449999999</v>
      </c>
      <c r="K31" s="9">
        <f t="shared" si="2"/>
        <v>11607864.719999999</v>
      </c>
    </row>
    <row r="32" spans="1:11" ht="18" customHeight="1" x14ac:dyDescent="0.25">
      <c r="A32" s="7" t="s">
        <v>34</v>
      </c>
      <c r="B32" s="8" t="s">
        <v>4</v>
      </c>
      <c r="C32" s="9">
        <v>333565.78999999998</v>
      </c>
      <c r="D32" s="9">
        <v>124608.84</v>
      </c>
      <c r="E32" s="9">
        <f t="shared" si="0"/>
        <v>458174.63</v>
      </c>
      <c r="G32" s="9">
        <v>5619460.0300000012</v>
      </c>
      <c r="H32" s="9">
        <v>815886.76</v>
      </c>
      <c r="I32" s="9">
        <f t="shared" si="1"/>
        <v>6435346.790000001</v>
      </c>
      <c r="K32" s="9">
        <f t="shared" si="2"/>
        <v>6893521.4200000009</v>
      </c>
    </row>
    <row r="33" spans="1:11" ht="18" customHeight="1" x14ac:dyDescent="0.25">
      <c r="A33" s="7" t="s">
        <v>35</v>
      </c>
      <c r="B33" s="8" t="s">
        <v>4</v>
      </c>
      <c r="C33" s="9">
        <v>1496420.86</v>
      </c>
      <c r="D33" s="9">
        <v>3322227.73</v>
      </c>
      <c r="E33" s="9">
        <f t="shared" si="0"/>
        <v>4818648.59</v>
      </c>
      <c r="G33" s="9">
        <v>25209651.41</v>
      </c>
      <c r="H33" s="9">
        <v>17885353.960000001</v>
      </c>
      <c r="I33" s="9">
        <f t="shared" si="1"/>
        <v>43095005.370000005</v>
      </c>
      <c r="K33" s="9">
        <f t="shared" si="2"/>
        <v>47913653.960000008</v>
      </c>
    </row>
    <row r="34" spans="1:11" ht="18" customHeight="1" x14ac:dyDescent="0.25">
      <c r="A34" s="7" t="s">
        <v>36</v>
      </c>
      <c r="B34" s="8" t="s">
        <v>7</v>
      </c>
      <c r="C34" s="9">
        <v>3073299.77</v>
      </c>
      <c r="D34" s="9">
        <v>5555722.4400000004</v>
      </c>
      <c r="E34" s="9">
        <f t="shared" si="0"/>
        <v>8629022.2100000009</v>
      </c>
      <c r="G34" s="9">
        <v>51774749.960000008</v>
      </c>
      <c r="H34" s="9">
        <v>31815140.030000005</v>
      </c>
      <c r="I34" s="9">
        <f t="shared" si="1"/>
        <v>83589889.99000001</v>
      </c>
      <c r="K34" s="9">
        <f t="shared" si="2"/>
        <v>92218912.200000018</v>
      </c>
    </row>
    <row r="35" spans="1:11" ht="18" customHeight="1" x14ac:dyDescent="0.25">
      <c r="A35" s="7" t="s">
        <v>37</v>
      </c>
      <c r="B35" s="8" t="s">
        <v>7</v>
      </c>
      <c r="C35" s="9">
        <v>432665.76</v>
      </c>
      <c r="D35" s="9">
        <v>352023.21</v>
      </c>
      <c r="E35" s="9">
        <f t="shared" si="0"/>
        <v>784688.97</v>
      </c>
      <c r="G35" s="9">
        <v>7288960.8900000015</v>
      </c>
      <c r="H35" s="9">
        <v>1849619.26</v>
      </c>
      <c r="I35" s="9">
        <f t="shared" si="1"/>
        <v>9138580.1500000022</v>
      </c>
      <c r="K35" s="9">
        <f t="shared" si="2"/>
        <v>9923269.1200000029</v>
      </c>
    </row>
    <row r="36" spans="1:11" ht="18" customHeight="1" x14ac:dyDescent="0.25">
      <c r="A36" s="7" t="s">
        <v>38</v>
      </c>
      <c r="B36" s="8" t="s">
        <v>7</v>
      </c>
      <c r="C36" s="9">
        <v>330399.95</v>
      </c>
      <c r="D36" s="9">
        <v>70225.34</v>
      </c>
      <c r="E36" s="9">
        <f t="shared" ref="E36:E67" si="3">+D36+C36</f>
        <v>400625.29000000004</v>
      </c>
      <c r="G36" s="9">
        <v>5566126.379999999</v>
      </c>
      <c r="H36" s="9">
        <v>611283.69999999995</v>
      </c>
      <c r="I36" s="9">
        <f t="shared" ref="I36:I67" si="4">+G36+H36</f>
        <v>6177410.0799999991</v>
      </c>
      <c r="K36" s="9">
        <f t="shared" si="2"/>
        <v>6578035.3699999992</v>
      </c>
    </row>
    <row r="37" spans="1:11" ht="18" customHeight="1" x14ac:dyDescent="0.25">
      <c r="A37" s="7" t="s">
        <v>39</v>
      </c>
      <c r="B37" s="8" t="s">
        <v>7</v>
      </c>
      <c r="C37" s="9">
        <v>312546.53999999998</v>
      </c>
      <c r="D37" s="9">
        <v>112676.63</v>
      </c>
      <c r="E37" s="9">
        <f t="shared" si="3"/>
        <v>425223.17</v>
      </c>
      <c r="G37" s="9">
        <v>5265356.4900000012</v>
      </c>
      <c r="H37" s="9">
        <v>605671.48999999987</v>
      </c>
      <c r="I37" s="9">
        <f t="shared" si="4"/>
        <v>5871027.9800000014</v>
      </c>
      <c r="K37" s="9">
        <f t="shared" si="2"/>
        <v>6296251.1500000013</v>
      </c>
    </row>
    <row r="38" spans="1:11" ht="18" customHeight="1" x14ac:dyDescent="0.25">
      <c r="A38" s="7" t="s">
        <v>40</v>
      </c>
      <c r="B38" s="8" t="s">
        <v>4</v>
      </c>
      <c r="C38" s="9">
        <v>437885.27</v>
      </c>
      <c r="D38" s="9">
        <v>275291.08</v>
      </c>
      <c r="E38" s="9">
        <f t="shared" si="3"/>
        <v>713176.35000000009</v>
      </c>
      <c r="G38" s="9">
        <v>7376891.9499999993</v>
      </c>
      <c r="H38" s="9">
        <v>1524841.49</v>
      </c>
      <c r="I38" s="9">
        <f t="shared" si="4"/>
        <v>8901733.4399999995</v>
      </c>
      <c r="K38" s="9">
        <f t="shared" si="2"/>
        <v>9614909.7899999991</v>
      </c>
    </row>
    <row r="39" spans="1:11" ht="18" customHeight="1" x14ac:dyDescent="0.25">
      <c r="A39" s="7" t="s">
        <v>41</v>
      </c>
      <c r="B39" s="8" t="s">
        <v>7</v>
      </c>
      <c r="C39" s="9">
        <v>342121.77</v>
      </c>
      <c r="D39" s="9">
        <v>131180.34</v>
      </c>
      <c r="E39" s="9">
        <f t="shared" si="3"/>
        <v>473302.11</v>
      </c>
      <c r="G39" s="9">
        <v>5763599.5800000001</v>
      </c>
      <c r="H39" s="9">
        <v>697767.53999999992</v>
      </c>
      <c r="I39" s="9">
        <f t="shared" si="4"/>
        <v>6461367.1200000001</v>
      </c>
      <c r="K39" s="9">
        <f t="shared" si="2"/>
        <v>6934669.2300000004</v>
      </c>
    </row>
    <row r="40" spans="1:11" ht="18" customHeight="1" x14ac:dyDescent="0.25">
      <c r="A40" s="7" t="s">
        <v>42</v>
      </c>
      <c r="B40" s="8" t="s">
        <v>4</v>
      </c>
      <c r="C40" s="9">
        <v>1003592.51</v>
      </c>
      <c r="D40" s="9">
        <v>1727619.05</v>
      </c>
      <c r="E40" s="9">
        <f t="shared" si="3"/>
        <v>2731211.56</v>
      </c>
      <c r="G40" s="9">
        <v>16907153.510000002</v>
      </c>
      <c r="H40" s="9">
        <v>9102740.5399999991</v>
      </c>
      <c r="I40" s="9">
        <f t="shared" si="4"/>
        <v>26009894.050000001</v>
      </c>
      <c r="K40" s="9">
        <f t="shared" si="2"/>
        <v>28741105.609999999</v>
      </c>
    </row>
    <row r="41" spans="1:11" ht="18" customHeight="1" x14ac:dyDescent="0.25">
      <c r="A41" s="7" t="s">
        <v>43</v>
      </c>
      <c r="B41" s="8" t="s">
        <v>4</v>
      </c>
      <c r="C41" s="9">
        <v>458333.72</v>
      </c>
      <c r="D41" s="9">
        <v>391221.12</v>
      </c>
      <c r="E41" s="9">
        <f t="shared" si="3"/>
        <v>849554.84</v>
      </c>
      <c r="G41" s="9">
        <v>7721379.5499999989</v>
      </c>
      <c r="H41" s="9">
        <v>2276281.7699999996</v>
      </c>
      <c r="I41" s="9">
        <f t="shared" si="4"/>
        <v>9997661.3199999984</v>
      </c>
      <c r="K41" s="9">
        <f t="shared" si="2"/>
        <v>10847216.159999998</v>
      </c>
    </row>
    <row r="42" spans="1:11" ht="18" customHeight="1" x14ac:dyDescent="0.25">
      <c r="A42" s="7" t="s">
        <v>44</v>
      </c>
      <c r="B42" s="8" t="s">
        <v>9</v>
      </c>
      <c r="C42" s="9">
        <v>472285.75</v>
      </c>
      <c r="D42" s="9">
        <v>374002.13</v>
      </c>
      <c r="E42" s="9">
        <f t="shared" si="3"/>
        <v>846287.88</v>
      </c>
      <c r="G42" s="9">
        <v>7956424.1600000001</v>
      </c>
      <c r="H42" s="9">
        <v>2699639.47</v>
      </c>
      <c r="I42" s="9">
        <f t="shared" si="4"/>
        <v>10656063.630000001</v>
      </c>
      <c r="K42" s="9">
        <f t="shared" si="2"/>
        <v>11502351.510000002</v>
      </c>
    </row>
    <row r="43" spans="1:11" ht="18" customHeight="1" x14ac:dyDescent="0.25">
      <c r="A43" s="7" t="s">
        <v>45</v>
      </c>
      <c r="B43" s="8" t="s">
        <v>9</v>
      </c>
      <c r="C43" s="9">
        <v>380176.49</v>
      </c>
      <c r="D43" s="9">
        <v>265595.58</v>
      </c>
      <c r="E43" s="9">
        <f t="shared" si="3"/>
        <v>645772.07000000007</v>
      </c>
      <c r="G43" s="9">
        <v>6404693.4200000009</v>
      </c>
      <c r="H43" s="9">
        <v>1499504.12</v>
      </c>
      <c r="I43" s="9">
        <f t="shared" si="4"/>
        <v>7904197.540000001</v>
      </c>
      <c r="K43" s="9">
        <f t="shared" si="2"/>
        <v>8549969.6100000013</v>
      </c>
    </row>
    <row r="44" spans="1:11" ht="18" customHeight="1" x14ac:dyDescent="0.25">
      <c r="A44" s="7" t="s">
        <v>46</v>
      </c>
      <c r="B44" s="8" t="s">
        <v>4</v>
      </c>
      <c r="C44" s="9">
        <v>303743.40999999997</v>
      </c>
      <c r="D44" s="9">
        <v>82786.039999999994</v>
      </c>
      <c r="E44" s="9">
        <f t="shared" si="3"/>
        <v>386529.44999999995</v>
      </c>
      <c r="G44" s="9">
        <v>5117053.3600000003</v>
      </c>
      <c r="H44" s="9">
        <v>426672.78</v>
      </c>
      <c r="I44" s="9">
        <f t="shared" si="4"/>
        <v>5543726.1400000006</v>
      </c>
      <c r="K44" s="9">
        <f t="shared" si="2"/>
        <v>5930255.5900000008</v>
      </c>
    </row>
    <row r="45" spans="1:11" ht="18" customHeight="1" x14ac:dyDescent="0.25">
      <c r="A45" s="7" t="s">
        <v>47</v>
      </c>
      <c r="B45" s="8" t="s">
        <v>9</v>
      </c>
      <c r="C45" s="9">
        <v>403308.26</v>
      </c>
      <c r="D45" s="9">
        <v>246583.54</v>
      </c>
      <c r="E45" s="9">
        <f t="shared" si="3"/>
        <v>649891.80000000005</v>
      </c>
      <c r="G45" s="9">
        <v>6794385.7700000005</v>
      </c>
      <c r="H45" s="9">
        <v>1729956.3100000005</v>
      </c>
      <c r="I45" s="9">
        <f t="shared" si="4"/>
        <v>8524342.0800000019</v>
      </c>
      <c r="K45" s="9">
        <f t="shared" si="2"/>
        <v>9174233.8800000027</v>
      </c>
    </row>
    <row r="46" spans="1:11" ht="18" customHeight="1" x14ac:dyDescent="0.25">
      <c r="A46" s="7" t="s">
        <v>48</v>
      </c>
      <c r="B46" s="8" t="s">
        <v>7</v>
      </c>
      <c r="C46" s="9">
        <v>505221</v>
      </c>
      <c r="D46" s="9">
        <v>598394.17000000004</v>
      </c>
      <c r="E46" s="9">
        <f t="shared" si="3"/>
        <v>1103615.17</v>
      </c>
      <c r="G46" s="9">
        <v>8511272.2300000004</v>
      </c>
      <c r="H46" s="9">
        <v>3198975.26</v>
      </c>
      <c r="I46" s="9">
        <f t="shared" si="4"/>
        <v>11710247.49</v>
      </c>
      <c r="K46" s="9">
        <f t="shared" si="2"/>
        <v>12813862.66</v>
      </c>
    </row>
    <row r="47" spans="1:11" ht="18" customHeight="1" x14ac:dyDescent="0.25">
      <c r="A47" s="7" t="s">
        <v>49</v>
      </c>
      <c r="B47" s="8" t="s">
        <v>4</v>
      </c>
      <c r="C47" s="9">
        <v>952874.45</v>
      </c>
      <c r="D47" s="9">
        <v>1332996.6499999999</v>
      </c>
      <c r="E47" s="9">
        <f t="shared" si="3"/>
        <v>2285871.0999999996</v>
      </c>
      <c r="G47" s="9">
        <v>16052725.199999999</v>
      </c>
      <c r="H47" s="9">
        <v>9052816.1400000006</v>
      </c>
      <c r="I47" s="9">
        <f t="shared" si="4"/>
        <v>25105541.34</v>
      </c>
      <c r="K47" s="9">
        <f t="shared" si="2"/>
        <v>27391412.439999998</v>
      </c>
    </row>
    <row r="48" spans="1:11" ht="18" customHeight="1" x14ac:dyDescent="0.25">
      <c r="A48" s="7" t="s">
        <v>50</v>
      </c>
      <c r="B48" s="8" t="s">
        <v>9</v>
      </c>
      <c r="C48" s="9">
        <v>402666.85</v>
      </c>
      <c r="D48" s="9">
        <v>279459.49</v>
      </c>
      <c r="E48" s="9">
        <f t="shared" si="3"/>
        <v>682126.34</v>
      </c>
      <c r="G48" s="9">
        <v>6783580.2299999986</v>
      </c>
      <c r="H48" s="9">
        <v>2120081.98</v>
      </c>
      <c r="I48" s="9">
        <f t="shared" si="4"/>
        <v>8903662.209999999</v>
      </c>
      <c r="K48" s="9">
        <f t="shared" si="2"/>
        <v>9585788.5499999989</v>
      </c>
    </row>
    <row r="49" spans="1:11" ht="18" customHeight="1" x14ac:dyDescent="0.25">
      <c r="A49" s="7" t="s">
        <v>51</v>
      </c>
      <c r="B49" s="8" t="s">
        <v>4</v>
      </c>
      <c r="C49" s="9">
        <v>8729760.1500000004</v>
      </c>
      <c r="D49" s="9">
        <v>25624234.18</v>
      </c>
      <c r="E49" s="9">
        <f t="shared" si="3"/>
        <v>34353994.329999998</v>
      </c>
      <c r="G49" s="9">
        <v>147067055.82999998</v>
      </c>
      <c r="H49" s="9">
        <v>130723973.96000001</v>
      </c>
      <c r="I49" s="9">
        <f t="shared" si="4"/>
        <v>277791029.78999996</v>
      </c>
      <c r="K49" s="9">
        <f t="shared" si="2"/>
        <v>312145024.11999995</v>
      </c>
    </row>
    <row r="50" spans="1:11" ht="18" customHeight="1" x14ac:dyDescent="0.25">
      <c r="A50" s="7" t="s">
        <v>52</v>
      </c>
      <c r="B50" s="8" t="s">
        <v>4</v>
      </c>
      <c r="C50" s="9">
        <v>331641.57</v>
      </c>
      <c r="D50" s="9">
        <v>90577.56</v>
      </c>
      <c r="E50" s="9">
        <f t="shared" si="3"/>
        <v>422219.13</v>
      </c>
      <c r="G50" s="9">
        <v>5587043.459999999</v>
      </c>
      <c r="H50" s="9">
        <v>490104.23</v>
      </c>
      <c r="I50" s="9">
        <f t="shared" si="4"/>
        <v>6077147.6899999995</v>
      </c>
      <c r="K50" s="9">
        <f t="shared" si="2"/>
        <v>6499366.8199999994</v>
      </c>
    </row>
    <row r="51" spans="1:11" ht="18" customHeight="1" x14ac:dyDescent="0.25">
      <c r="A51" s="7" t="s">
        <v>53</v>
      </c>
      <c r="B51" s="8" t="s">
        <v>7</v>
      </c>
      <c r="C51" s="9">
        <v>310704.71000000002</v>
      </c>
      <c r="D51" s="9">
        <v>95466.9</v>
      </c>
      <c r="E51" s="9">
        <f t="shared" si="3"/>
        <v>406171.61</v>
      </c>
      <c r="G51" s="9">
        <v>5234327.8299999991</v>
      </c>
      <c r="H51" s="9">
        <v>477232</v>
      </c>
      <c r="I51" s="9">
        <f t="shared" si="4"/>
        <v>5711559.8299999991</v>
      </c>
      <c r="K51" s="9">
        <f t="shared" si="2"/>
        <v>6117731.4399999995</v>
      </c>
    </row>
    <row r="52" spans="1:11" ht="18" customHeight="1" x14ac:dyDescent="0.25">
      <c r="A52" s="7" t="s">
        <v>54</v>
      </c>
      <c r="B52" s="8" t="s">
        <v>9</v>
      </c>
      <c r="C52" s="9">
        <v>343751.76</v>
      </c>
      <c r="D52" s="9">
        <v>156920.99</v>
      </c>
      <c r="E52" s="9">
        <f t="shared" si="3"/>
        <v>500672.75</v>
      </c>
      <c r="G52" s="9">
        <v>5791059.4699999997</v>
      </c>
      <c r="H52" s="9">
        <v>889474.49000000022</v>
      </c>
      <c r="I52" s="9">
        <f t="shared" si="4"/>
        <v>6680533.96</v>
      </c>
      <c r="K52" s="9">
        <f t="shared" si="2"/>
        <v>7181206.71</v>
      </c>
    </row>
    <row r="53" spans="1:11" ht="18" customHeight="1" x14ac:dyDescent="0.25">
      <c r="A53" s="7" t="s">
        <v>55</v>
      </c>
      <c r="B53" s="8" t="s">
        <v>7</v>
      </c>
      <c r="C53" s="9">
        <v>320608.23</v>
      </c>
      <c r="D53" s="9">
        <v>129285.6</v>
      </c>
      <c r="E53" s="9">
        <f t="shared" si="3"/>
        <v>449893.82999999996</v>
      </c>
      <c r="G53" s="9">
        <v>5401168.8700000001</v>
      </c>
      <c r="H53" s="9">
        <v>730399.46999999986</v>
      </c>
      <c r="I53" s="9">
        <f t="shared" si="4"/>
        <v>6131568.3399999999</v>
      </c>
      <c r="K53" s="9">
        <f t="shared" si="2"/>
        <v>6581462.1699999999</v>
      </c>
    </row>
    <row r="54" spans="1:11" ht="18" customHeight="1" x14ac:dyDescent="0.25">
      <c r="A54" s="7" t="s">
        <v>56</v>
      </c>
      <c r="B54" s="8" t="s">
        <v>4</v>
      </c>
      <c r="C54" s="9">
        <v>668767.44999999995</v>
      </c>
      <c r="D54" s="9">
        <v>837703.77</v>
      </c>
      <c r="E54" s="9">
        <f t="shared" si="3"/>
        <v>1506471.22</v>
      </c>
      <c r="G54" s="9">
        <v>11266479.020000001</v>
      </c>
      <c r="H54" s="9">
        <v>4835535.7300000004</v>
      </c>
      <c r="I54" s="9">
        <f t="shared" si="4"/>
        <v>16102014.750000002</v>
      </c>
      <c r="K54" s="9">
        <f t="shared" si="2"/>
        <v>17608485.970000003</v>
      </c>
    </row>
    <row r="55" spans="1:11" ht="18" customHeight="1" x14ac:dyDescent="0.25">
      <c r="A55" s="7" t="s">
        <v>57</v>
      </c>
      <c r="B55" s="8" t="s">
        <v>4</v>
      </c>
      <c r="C55" s="9">
        <v>527534.82999999996</v>
      </c>
      <c r="D55" s="9">
        <v>525100.29</v>
      </c>
      <c r="E55" s="9">
        <f t="shared" si="3"/>
        <v>1052635.1200000001</v>
      </c>
      <c r="G55" s="9">
        <v>8887185.0300000012</v>
      </c>
      <c r="H55" s="9">
        <v>2410478.9500000002</v>
      </c>
      <c r="I55" s="9">
        <f t="shared" si="4"/>
        <v>11297663.98</v>
      </c>
      <c r="K55" s="9">
        <f t="shared" si="2"/>
        <v>12350299.100000001</v>
      </c>
    </row>
    <row r="56" spans="1:11" ht="18" customHeight="1" x14ac:dyDescent="0.25">
      <c r="A56" s="7" t="s">
        <v>58</v>
      </c>
      <c r="B56" s="8" t="s">
        <v>7</v>
      </c>
      <c r="C56" s="9">
        <v>323279.77</v>
      </c>
      <c r="D56" s="9">
        <v>87850.99</v>
      </c>
      <c r="E56" s="9">
        <f t="shared" si="3"/>
        <v>411130.76</v>
      </c>
      <c r="G56" s="9">
        <v>5446175.2999999998</v>
      </c>
      <c r="H56" s="9">
        <v>542382.08999999985</v>
      </c>
      <c r="I56" s="9">
        <f t="shared" si="4"/>
        <v>5988557.3899999997</v>
      </c>
      <c r="K56" s="9">
        <f t="shared" si="2"/>
        <v>6399688.1499999994</v>
      </c>
    </row>
    <row r="57" spans="1:11" ht="18" customHeight="1" x14ac:dyDescent="0.25">
      <c r="A57" s="7" t="s">
        <v>59</v>
      </c>
      <c r="B57" s="8" t="s">
        <v>4</v>
      </c>
      <c r="C57" s="9">
        <v>384931.13</v>
      </c>
      <c r="D57" s="9">
        <v>256519.34</v>
      </c>
      <c r="E57" s="9">
        <f t="shared" si="3"/>
        <v>641450.47</v>
      </c>
      <c r="G57" s="9">
        <v>6484793.040000001</v>
      </c>
      <c r="H57" s="9">
        <v>1294259.2299999997</v>
      </c>
      <c r="I57" s="9">
        <f t="shared" si="4"/>
        <v>7779052.2700000005</v>
      </c>
      <c r="K57" s="9">
        <f t="shared" si="2"/>
        <v>8420502.7400000002</v>
      </c>
    </row>
    <row r="58" spans="1:11" ht="18" customHeight="1" x14ac:dyDescent="0.25">
      <c r="A58" s="7" t="s">
        <v>60</v>
      </c>
      <c r="B58" s="8" t="s">
        <v>9</v>
      </c>
      <c r="C58" s="9">
        <v>852403.4</v>
      </c>
      <c r="D58" s="9">
        <v>1663355.2</v>
      </c>
      <c r="E58" s="9">
        <f t="shared" si="3"/>
        <v>2515758.6</v>
      </c>
      <c r="G58" s="9">
        <v>14360126.280000003</v>
      </c>
      <c r="H58" s="9">
        <v>7759301.1199999992</v>
      </c>
      <c r="I58" s="9">
        <f t="shared" si="4"/>
        <v>22119427.400000002</v>
      </c>
      <c r="K58" s="9">
        <f t="shared" si="2"/>
        <v>24635186.000000004</v>
      </c>
    </row>
    <row r="59" spans="1:11" ht="18" customHeight="1" x14ac:dyDescent="0.25">
      <c r="A59" s="7" t="s">
        <v>61</v>
      </c>
      <c r="B59" s="8" t="s">
        <v>7</v>
      </c>
      <c r="C59" s="9">
        <v>591804.76</v>
      </c>
      <c r="D59" s="9">
        <v>753309.52</v>
      </c>
      <c r="E59" s="9">
        <f t="shared" si="3"/>
        <v>1345114.28</v>
      </c>
      <c r="G59" s="9">
        <v>9969916.9700000025</v>
      </c>
      <c r="H59" s="9">
        <v>4110801.0200000014</v>
      </c>
      <c r="I59" s="9">
        <f t="shared" si="4"/>
        <v>14080717.990000004</v>
      </c>
      <c r="K59" s="9">
        <f t="shared" si="2"/>
        <v>15425832.270000003</v>
      </c>
    </row>
    <row r="60" spans="1:11" ht="18" customHeight="1" x14ac:dyDescent="0.25">
      <c r="A60" s="7" t="s">
        <v>62</v>
      </c>
      <c r="B60" s="8" t="s">
        <v>7</v>
      </c>
      <c r="C60" s="9">
        <v>318613.40999999997</v>
      </c>
      <c r="D60" s="9">
        <v>119867.38</v>
      </c>
      <c r="E60" s="9">
        <f t="shared" si="3"/>
        <v>438480.79</v>
      </c>
      <c r="G60" s="9">
        <v>5367562.7699999996</v>
      </c>
      <c r="H60" s="9">
        <v>641850.23999999987</v>
      </c>
      <c r="I60" s="9">
        <f t="shared" si="4"/>
        <v>6009413.0099999998</v>
      </c>
      <c r="K60" s="9">
        <f t="shared" si="2"/>
        <v>6447893.7999999998</v>
      </c>
    </row>
    <row r="61" spans="1:11" ht="18" customHeight="1" x14ac:dyDescent="0.25">
      <c r="A61" s="7" t="s">
        <v>63</v>
      </c>
      <c r="B61" s="8" t="s">
        <v>7</v>
      </c>
      <c r="C61" s="9">
        <v>727629.58</v>
      </c>
      <c r="D61" s="9">
        <v>1007952.61</v>
      </c>
      <c r="E61" s="9">
        <f t="shared" si="3"/>
        <v>1735582.19</v>
      </c>
      <c r="G61" s="9">
        <v>12258107.609999999</v>
      </c>
      <c r="H61" s="9">
        <v>6184066.2499999991</v>
      </c>
      <c r="I61" s="9">
        <f t="shared" si="4"/>
        <v>18442173.859999999</v>
      </c>
      <c r="K61" s="9">
        <f t="shared" si="2"/>
        <v>20177756.050000001</v>
      </c>
    </row>
    <row r="62" spans="1:11" ht="18" customHeight="1" x14ac:dyDescent="0.25">
      <c r="A62" s="7" t="s">
        <v>64</v>
      </c>
      <c r="B62" s="8" t="s">
        <v>9</v>
      </c>
      <c r="C62" s="9">
        <v>337402.45</v>
      </c>
      <c r="D62" s="9">
        <v>120079.96</v>
      </c>
      <c r="E62" s="9">
        <f t="shared" si="3"/>
        <v>457482.41000000003</v>
      </c>
      <c r="G62" s="9">
        <v>5684094.8100000005</v>
      </c>
      <c r="H62" s="9">
        <v>611018.73</v>
      </c>
      <c r="I62" s="9">
        <f t="shared" si="4"/>
        <v>6295113.540000001</v>
      </c>
      <c r="K62" s="9">
        <f t="shared" si="2"/>
        <v>6752595.9500000011</v>
      </c>
    </row>
    <row r="63" spans="1:11" ht="18" customHeight="1" x14ac:dyDescent="0.25">
      <c r="A63" s="7" t="s">
        <v>65</v>
      </c>
      <c r="B63" s="8" t="s">
        <v>7</v>
      </c>
      <c r="C63" s="9">
        <v>315123.93</v>
      </c>
      <c r="D63" s="9">
        <v>58764.5</v>
      </c>
      <c r="E63" s="9">
        <f t="shared" si="3"/>
        <v>373888.43</v>
      </c>
      <c r="G63" s="9">
        <v>5308776.8200000012</v>
      </c>
      <c r="H63" s="9">
        <v>409136.55000000005</v>
      </c>
      <c r="I63" s="9">
        <f t="shared" si="4"/>
        <v>5717913.370000001</v>
      </c>
      <c r="K63" s="9">
        <f t="shared" si="2"/>
        <v>6091801.8000000007</v>
      </c>
    </row>
    <row r="64" spans="1:11" ht="18" customHeight="1" x14ac:dyDescent="0.25">
      <c r="A64" s="7" t="s">
        <v>66</v>
      </c>
      <c r="B64" s="8" t="s">
        <v>7</v>
      </c>
      <c r="C64" s="9">
        <v>707086.97</v>
      </c>
      <c r="D64" s="9">
        <v>938586.84</v>
      </c>
      <c r="E64" s="9">
        <f t="shared" si="3"/>
        <v>1645673.81</v>
      </c>
      <c r="G64" s="9">
        <v>11912033.909999996</v>
      </c>
      <c r="H64" s="9">
        <v>4541310.95</v>
      </c>
      <c r="I64" s="9">
        <f t="shared" si="4"/>
        <v>16453344.859999996</v>
      </c>
      <c r="K64" s="9">
        <f t="shared" si="2"/>
        <v>18099018.669999994</v>
      </c>
    </row>
    <row r="65" spans="1:11" ht="18" customHeight="1" x14ac:dyDescent="0.25">
      <c r="A65" s="11" t="s">
        <v>67</v>
      </c>
      <c r="B65" s="8" t="s">
        <v>4</v>
      </c>
      <c r="C65" s="9">
        <v>370690.76</v>
      </c>
      <c r="D65" s="9">
        <v>150035.25</v>
      </c>
      <c r="E65" s="9">
        <f t="shared" si="3"/>
        <v>520726.01</v>
      </c>
      <c r="G65" s="9">
        <v>6244890.870000001</v>
      </c>
      <c r="H65" s="9">
        <v>896648.77000000025</v>
      </c>
      <c r="I65" s="9">
        <f t="shared" si="4"/>
        <v>7141539.6400000015</v>
      </c>
      <c r="K65" s="9">
        <f t="shared" si="2"/>
        <v>7662265.6500000013</v>
      </c>
    </row>
    <row r="66" spans="1:11" ht="18" customHeight="1" x14ac:dyDescent="0.25">
      <c r="A66" s="7" t="s">
        <v>68</v>
      </c>
      <c r="B66" s="8" t="s">
        <v>7</v>
      </c>
      <c r="C66" s="9">
        <v>422315.02</v>
      </c>
      <c r="D66" s="9">
        <v>243699.85</v>
      </c>
      <c r="E66" s="9">
        <f t="shared" si="3"/>
        <v>666014.87</v>
      </c>
      <c r="G66" s="9">
        <v>7114585.7300000014</v>
      </c>
      <c r="H66" s="9">
        <v>1722144.9499999997</v>
      </c>
      <c r="I66" s="9">
        <f t="shared" si="4"/>
        <v>8836730.6800000016</v>
      </c>
      <c r="K66" s="9">
        <f t="shared" si="2"/>
        <v>9502745.5500000007</v>
      </c>
    </row>
    <row r="67" spans="1:11" ht="18" customHeight="1" x14ac:dyDescent="0.25">
      <c r="A67" s="7" t="s">
        <v>69</v>
      </c>
      <c r="B67" s="8" t="s">
        <v>7</v>
      </c>
      <c r="C67" s="9">
        <v>309021.76</v>
      </c>
      <c r="D67" s="9">
        <v>91418.63</v>
      </c>
      <c r="E67" s="9">
        <f t="shared" si="3"/>
        <v>400440.39</v>
      </c>
      <c r="G67" s="9">
        <v>5205975.78</v>
      </c>
      <c r="H67" s="9">
        <v>665679.8200000003</v>
      </c>
      <c r="I67" s="9">
        <f t="shared" si="4"/>
        <v>5871655.6000000006</v>
      </c>
      <c r="K67" s="9">
        <f t="shared" si="2"/>
        <v>6272095.9900000002</v>
      </c>
    </row>
    <row r="68" spans="1:11" ht="18" customHeight="1" x14ac:dyDescent="0.25">
      <c r="A68" s="7" t="s">
        <v>70</v>
      </c>
      <c r="B68" s="8" t="s">
        <v>71</v>
      </c>
      <c r="C68" s="9">
        <v>342986.79</v>
      </c>
      <c r="D68" s="9">
        <v>311725.44</v>
      </c>
      <c r="E68" s="9">
        <f t="shared" ref="E68:E81" si="5">+D68+C68</f>
        <v>654712.23</v>
      </c>
      <c r="G68" s="9">
        <v>5778172.1299999999</v>
      </c>
      <c r="H68" s="9">
        <v>1493746.3099999996</v>
      </c>
      <c r="I68" s="9">
        <f t="shared" ref="I68:I81" si="6">+G68+H68</f>
        <v>7271918.4399999995</v>
      </c>
      <c r="K68" s="9">
        <f t="shared" si="2"/>
        <v>7926630.6699999999</v>
      </c>
    </row>
    <row r="69" spans="1:11" ht="18" customHeight="1" x14ac:dyDescent="0.25">
      <c r="A69" s="7" t="s">
        <v>72</v>
      </c>
      <c r="B69" s="8" t="s">
        <v>9</v>
      </c>
      <c r="C69" s="9">
        <v>566931.19999999995</v>
      </c>
      <c r="D69" s="9">
        <v>808968.51</v>
      </c>
      <c r="E69" s="9">
        <f t="shared" si="5"/>
        <v>1375899.71</v>
      </c>
      <c r="F69" s="62"/>
      <c r="G69" s="9">
        <v>9550881.2599999998</v>
      </c>
      <c r="H69" s="9">
        <v>4159250.11</v>
      </c>
      <c r="I69" s="9">
        <f t="shared" si="6"/>
        <v>13710131.369999999</v>
      </c>
      <c r="J69" s="62"/>
      <c r="K69" s="9">
        <f t="shared" ref="K69:K81" si="7">+E69+I69</f>
        <v>15086031.079999998</v>
      </c>
    </row>
    <row r="70" spans="1:11" ht="18" customHeight="1" x14ac:dyDescent="0.25">
      <c r="A70" s="7" t="s">
        <v>73</v>
      </c>
      <c r="B70" s="8" t="s">
        <v>9</v>
      </c>
      <c r="C70" s="9">
        <v>356656.36</v>
      </c>
      <c r="D70" s="9">
        <v>139517.17000000001</v>
      </c>
      <c r="E70" s="9">
        <f t="shared" si="5"/>
        <v>496173.53</v>
      </c>
      <c r="F70" s="62"/>
      <c r="G70" s="9">
        <v>6008458.3899999997</v>
      </c>
      <c r="H70" s="9">
        <v>1131595.96</v>
      </c>
      <c r="I70" s="9">
        <f t="shared" si="6"/>
        <v>7140054.3499999996</v>
      </c>
      <c r="J70" s="62"/>
      <c r="K70" s="9">
        <f t="shared" si="7"/>
        <v>7636227.8799999999</v>
      </c>
    </row>
    <row r="71" spans="1:11" ht="18" customHeight="1" x14ac:dyDescent="0.25">
      <c r="A71" s="7" t="s">
        <v>74</v>
      </c>
      <c r="B71" s="8" t="s">
        <v>4</v>
      </c>
      <c r="C71" s="9">
        <v>591787.11</v>
      </c>
      <c r="D71" s="9">
        <v>641538.67000000004</v>
      </c>
      <c r="E71" s="9">
        <f t="shared" si="5"/>
        <v>1233325.78</v>
      </c>
      <c r="G71" s="9">
        <v>9969619.5600000005</v>
      </c>
      <c r="H71" s="9">
        <v>4723225.3899999997</v>
      </c>
      <c r="I71" s="9">
        <f t="shared" si="6"/>
        <v>14692844.949999999</v>
      </c>
      <c r="K71" s="9">
        <f t="shared" si="7"/>
        <v>15926170.729999999</v>
      </c>
    </row>
    <row r="72" spans="1:11" ht="18" customHeight="1" x14ac:dyDescent="0.25">
      <c r="A72" s="7" t="s">
        <v>75</v>
      </c>
      <c r="B72" s="8" t="s">
        <v>4</v>
      </c>
      <c r="C72" s="9">
        <v>1394802.34</v>
      </c>
      <c r="D72" s="9">
        <v>2909730.12</v>
      </c>
      <c r="E72" s="9">
        <f t="shared" si="5"/>
        <v>4304532.46</v>
      </c>
      <c r="G72" s="9">
        <v>23497721.580000002</v>
      </c>
      <c r="H72" s="9">
        <v>13277676.550000001</v>
      </c>
      <c r="I72" s="9">
        <f t="shared" si="6"/>
        <v>36775398.130000003</v>
      </c>
      <c r="K72" s="9">
        <f t="shared" si="7"/>
        <v>41079930.590000004</v>
      </c>
    </row>
    <row r="73" spans="1:11" ht="18" customHeight="1" x14ac:dyDescent="0.25">
      <c r="A73" s="7" t="s">
        <v>76</v>
      </c>
      <c r="B73" s="8" t="s">
        <v>7</v>
      </c>
      <c r="C73" s="9">
        <v>345011.04</v>
      </c>
      <c r="D73" s="9">
        <v>151819.07</v>
      </c>
      <c r="E73" s="9">
        <f t="shared" si="5"/>
        <v>496830.11</v>
      </c>
      <c r="G73" s="9">
        <v>5812273.9400000004</v>
      </c>
      <c r="H73" s="9">
        <v>800154.55999999971</v>
      </c>
      <c r="I73" s="9">
        <f t="shared" si="6"/>
        <v>6612428.5</v>
      </c>
      <c r="K73" s="9">
        <f t="shared" si="7"/>
        <v>7109258.6100000003</v>
      </c>
    </row>
    <row r="74" spans="1:11" ht="18" customHeight="1" x14ac:dyDescent="0.25">
      <c r="A74" s="7" t="s">
        <v>77</v>
      </c>
      <c r="B74" s="8" t="s">
        <v>4</v>
      </c>
      <c r="C74" s="9">
        <v>386637.62</v>
      </c>
      <c r="D74" s="9">
        <v>274098.78999999998</v>
      </c>
      <c r="E74" s="9">
        <f t="shared" si="5"/>
        <v>660736.40999999992</v>
      </c>
      <c r="G74" s="9">
        <v>6513541.6100000013</v>
      </c>
      <c r="H74" s="9">
        <v>1743733.0899999999</v>
      </c>
      <c r="I74" s="9">
        <f t="shared" si="6"/>
        <v>8257274.7000000011</v>
      </c>
      <c r="K74" s="9">
        <f t="shared" si="7"/>
        <v>8918011.1100000013</v>
      </c>
    </row>
    <row r="75" spans="1:11" ht="18" customHeight="1" x14ac:dyDescent="0.25">
      <c r="A75" s="7" t="s">
        <v>78</v>
      </c>
      <c r="B75" s="8" t="s">
        <v>71</v>
      </c>
      <c r="C75" s="9">
        <v>316006.59000000003</v>
      </c>
      <c r="D75" s="9">
        <v>87194.76</v>
      </c>
      <c r="E75" s="9">
        <f t="shared" si="5"/>
        <v>403201.35000000003</v>
      </c>
      <c r="G75" s="9">
        <v>5323646.7499999991</v>
      </c>
      <c r="H75" s="9">
        <v>449814.05999999994</v>
      </c>
      <c r="I75" s="9">
        <f t="shared" si="6"/>
        <v>5773460.8099999987</v>
      </c>
      <c r="K75" s="9">
        <f t="shared" si="7"/>
        <v>6176662.1599999983</v>
      </c>
    </row>
    <row r="76" spans="1:11" ht="18" customHeight="1" x14ac:dyDescent="0.25">
      <c r="A76" s="7" t="s">
        <v>79</v>
      </c>
      <c r="B76" s="8" t="s">
        <v>4</v>
      </c>
      <c r="C76" s="9">
        <v>701579.13</v>
      </c>
      <c r="D76" s="9">
        <v>1115351.73</v>
      </c>
      <c r="E76" s="9">
        <f t="shared" si="5"/>
        <v>1816930.8599999999</v>
      </c>
      <c r="G76" s="9">
        <v>11819245.300000004</v>
      </c>
      <c r="H76" s="9">
        <v>6000997.8800000008</v>
      </c>
      <c r="I76" s="9">
        <f t="shared" si="6"/>
        <v>17820243.180000007</v>
      </c>
      <c r="K76" s="9">
        <f t="shared" si="7"/>
        <v>19637174.040000007</v>
      </c>
    </row>
    <row r="77" spans="1:11" ht="18" customHeight="1" x14ac:dyDescent="0.25">
      <c r="A77" s="7" t="s">
        <v>80</v>
      </c>
      <c r="B77" s="8" t="s">
        <v>4</v>
      </c>
      <c r="C77" s="9">
        <v>434807.7</v>
      </c>
      <c r="D77" s="9">
        <v>373549.25</v>
      </c>
      <c r="E77" s="9">
        <f t="shared" si="5"/>
        <v>808356.95</v>
      </c>
      <c r="G77" s="9">
        <v>7325045.3200000003</v>
      </c>
      <c r="H77" s="9">
        <v>2052368.5499999998</v>
      </c>
      <c r="I77" s="9">
        <f t="shared" si="6"/>
        <v>9377413.870000001</v>
      </c>
      <c r="K77" s="9">
        <f t="shared" si="7"/>
        <v>10185770.82</v>
      </c>
    </row>
    <row r="78" spans="1:11" ht="18" customHeight="1" x14ac:dyDescent="0.25">
      <c r="A78" s="7" t="s">
        <v>81</v>
      </c>
      <c r="B78" s="8" t="s">
        <v>7</v>
      </c>
      <c r="C78" s="9">
        <v>309263.02</v>
      </c>
      <c r="D78" s="9">
        <v>68903.64</v>
      </c>
      <c r="E78" s="9">
        <f t="shared" si="5"/>
        <v>378166.66000000003</v>
      </c>
      <c r="G78" s="9">
        <v>5210040.2099999981</v>
      </c>
      <c r="H78" s="9">
        <v>427435.61</v>
      </c>
      <c r="I78" s="9">
        <f t="shared" si="6"/>
        <v>5637475.8199999984</v>
      </c>
      <c r="K78" s="9">
        <f t="shared" si="7"/>
        <v>6015642.4799999986</v>
      </c>
    </row>
    <row r="79" spans="1:11" ht="18" customHeight="1" x14ac:dyDescent="0.25">
      <c r="A79" s="7" t="s">
        <v>82</v>
      </c>
      <c r="B79" s="8" t="s">
        <v>7</v>
      </c>
      <c r="C79" s="9">
        <v>409322.16</v>
      </c>
      <c r="D79" s="9">
        <v>408994.64</v>
      </c>
      <c r="E79" s="9">
        <f t="shared" si="5"/>
        <v>818316.80000000005</v>
      </c>
      <c r="G79" s="9">
        <v>6895699.7799999993</v>
      </c>
      <c r="H79" s="9">
        <v>2254305.6599999997</v>
      </c>
      <c r="I79" s="9">
        <f t="shared" si="6"/>
        <v>9150005.4399999995</v>
      </c>
      <c r="K79" s="9">
        <f t="shared" si="7"/>
        <v>9968322.2400000002</v>
      </c>
    </row>
    <row r="80" spans="1:11" ht="18" customHeight="1" x14ac:dyDescent="0.25">
      <c r="A80" s="7" t="s">
        <v>83</v>
      </c>
      <c r="B80" s="8" t="s">
        <v>7</v>
      </c>
      <c r="C80" s="9">
        <v>315718.26</v>
      </c>
      <c r="D80" s="9">
        <v>81390.399999999994</v>
      </c>
      <c r="E80" s="9">
        <f t="shared" si="5"/>
        <v>397108.66000000003</v>
      </c>
      <c r="G80" s="9">
        <v>5318789.2600000007</v>
      </c>
      <c r="H80" s="9">
        <v>824704.6100000001</v>
      </c>
      <c r="I80" s="9">
        <f t="shared" si="6"/>
        <v>6143493.870000001</v>
      </c>
      <c r="K80" s="9">
        <f t="shared" si="7"/>
        <v>6540602.5300000012</v>
      </c>
    </row>
    <row r="81" spans="1:11" ht="18" customHeight="1" x14ac:dyDescent="0.25">
      <c r="A81" s="7" t="s">
        <v>84</v>
      </c>
      <c r="B81" s="8" t="s">
        <v>71</v>
      </c>
      <c r="C81" s="9">
        <v>1285410.46</v>
      </c>
      <c r="D81" s="9">
        <v>2052321.11</v>
      </c>
      <c r="E81" s="9">
        <f t="shared" si="5"/>
        <v>3337731.5700000003</v>
      </c>
      <c r="F81" s="63"/>
      <c r="G81" s="9">
        <v>21654836.880000003</v>
      </c>
      <c r="H81" s="9">
        <v>11311442.129999999</v>
      </c>
      <c r="I81" s="9">
        <f t="shared" si="6"/>
        <v>32966279.010000002</v>
      </c>
      <c r="J81" s="63"/>
      <c r="K81" s="9">
        <f t="shared" si="7"/>
        <v>36304010.579999998</v>
      </c>
    </row>
    <row r="82" spans="1:11" s="16" customFormat="1" ht="18" customHeight="1" x14ac:dyDescent="0.2">
      <c r="A82" s="12" t="s">
        <v>112</v>
      </c>
      <c r="B82" s="13"/>
      <c r="C82" s="14">
        <f>+SUM(C4:C81)</f>
        <v>58844474.140000001</v>
      </c>
      <c r="D82" s="15">
        <f>+SUM(D4:D81)</f>
        <v>92426080.090000004</v>
      </c>
      <c r="E82" s="15">
        <f>+SUM(E4:E81)</f>
        <v>151270554.23000005</v>
      </c>
      <c r="G82" s="61">
        <f>+SUM(G4:G81)</f>
        <v>991331194.50999999</v>
      </c>
      <c r="H82" s="61">
        <f>+SUM(H4:H81)</f>
        <v>498226726.96000004</v>
      </c>
      <c r="I82" s="15">
        <f>+SUM(I4:I81)</f>
        <v>1489557921.4699996</v>
      </c>
      <c r="K82" s="15">
        <f>+SUM(K4:K81)</f>
        <v>1640828475.6999998</v>
      </c>
    </row>
    <row r="83" spans="1:11" ht="14.25" x14ac:dyDescent="0.3">
      <c r="A83" s="17"/>
      <c r="B83" s="17"/>
      <c r="C83" s="17"/>
      <c r="G83" s="18"/>
      <c r="H83" s="18"/>
      <c r="I83" s="18"/>
      <c r="K83" s="18" t="s">
        <v>86</v>
      </c>
    </row>
    <row r="84" spans="1:11" x14ac:dyDescent="0.25">
      <c r="F84" s="19"/>
      <c r="J84" s="19"/>
    </row>
  </sheetData>
  <sortState ref="A4:K81">
    <sortCondition ref="A4:A81"/>
  </sortState>
  <mergeCells count="7">
    <mergeCell ref="C2:E2"/>
    <mergeCell ref="A2:A3"/>
    <mergeCell ref="B2:B3"/>
    <mergeCell ref="I2:I3"/>
    <mergeCell ref="K2:K3"/>
    <mergeCell ref="G2:G3"/>
    <mergeCell ref="H2:H3"/>
  </mergeCells>
  <printOptions horizontalCentered="1"/>
  <pageMargins left="0.34" right="0.41" top="0.62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0"/>
  <sheetViews>
    <sheetView showGridLines="0" workbookViewId="0">
      <selection activeCell="A5" sqref="A5:A6"/>
    </sheetView>
  </sheetViews>
  <sheetFormatPr baseColWidth="10" defaultRowHeight="13.5" x14ac:dyDescent="0.25"/>
  <cols>
    <col min="1" max="1" width="25.42578125" style="20" customWidth="1"/>
    <col min="2" max="4" width="18.7109375" style="20" customWidth="1"/>
    <col min="5" max="5" width="10.42578125" style="10" customWidth="1"/>
    <col min="6" max="16384" width="11.42578125" style="10"/>
  </cols>
  <sheetData>
    <row r="1" spans="1:4" ht="18" customHeight="1" x14ac:dyDescent="0.25">
      <c r="A1" s="75" t="s">
        <v>119</v>
      </c>
      <c r="B1" s="76"/>
      <c r="C1" s="76"/>
      <c r="D1" s="77"/>
    </row>
    <row r="3" spans="1:4" s="2" customFormat="1" ht="18" customHeight="1" x14ac:dyDescent="0.2">
      <c r="A3" s="44"/>
      <c r="B3" s="68" t="s">
        <v>106</v>
      </c>
      <c r="C3" s="69"/>
      <c r="D3" s="70"/>
    </row>
    <row r="4" spans="1:4" s="1" customFormat="1" ht="18" customHeight="1" x14ac:dyDescent="0.2">
      <c r="A4" s="26" t="s">
        <v>89</v>
      </c>
      <c r="B4" s="26" t="s">
        <v>88</v>
      </c>
      <c r="C4" s="26" t="s">
        <v>87</v>
      </c>
      <c r="D4" s="26" t="s">
        <v>85</v>
      </c>
    </row>
    <row r="5" spans="1:4" s="2" customFormat="1" ht="18" customHeight="1" x14ac:dyDescent="0.2">
      <c r="A5" s="25" t="s">
        <v>117</v>
      </c>
      <c r="B5" s="24">
        <f>+B17+B11</f>
        <v>1050175668.65</v>
      </c>
      <c r="C5" s="24">
        <f>+C17+C11</f>
        <v>590652807.05000007</v>
      </c>
      <c r="D5" s="24">
        <f>+B5+C5</f>
        <v>1640828475.7</v>
      </c>
    </row>
    <row r="6" spans="1:4" s="2" customFormat="1" ht="18" customHeight="1" x14ac:dyDescent="0.2">
      <c r="A6" s="25" t="s">
        <v>118</v>
      </c>
      <c r="B6" s="24">
        <f>+B18+B12</f>
        <v>835686362.63</v>
      </c>
      <c r="C6" s="24">
        <f>+C18+C12</f>
        <v>340764317.14999998</v>
      </c>
      <c r="D6" s="24">
        <f>+B6+C6</f>
        <v>1176450679.78</v>
      </c>
    </row>
    <row r="7" spans="1:4" s="2" customFormat="1" ht="18" customHeight="1" x14ac:dyDescent="0.2">
      <c r="A7" s="23"/>
      <c r="B7" s="22">
        <f>+B5/B6-1</f>
        <v>0.25666244611791655</v>
      </c>
      <c r="C7" s="22">
        <f>+C5/C6-1</f>
        <v>0.73331765482359024</v>
      </c>
      <c r="D7" s="22">
        <f>+D5/D6-1</f>
        <v>0.39472780618975056</v>
      </c>
    </row>
    <row r="8" spans="1:4" x14ac:dyDescent="0.25">
      <c r="B8" s="21"/>
      <c r="C8" s="21"/>
      <c r="D8" s="21"/>
    </row>
    <row r="9" spans="1:4" s="2" customFormat="1" ht="18" customHeight="1" x14ac:dyDescent="0.2">
      <c r="A9" s="44"/>
      <c r="B9" s="68" t="s">
        <v>107</v>
      </c>
      <c r="C9" s="69"/>
      <c r="D9" s="70"/>
    </row>
    <row r="10" spans="1:4" s="1" customFormat="1" ht="18" customHeight="1" x14ac:dyDescent="0.2">
      <c r="A10" s="26" t="s">
        <v>89</v>
      </c>
      <c r="B10" s="26" t="s">
        <v>88</v>
      </c>
      <c r="C10" s="26" t="s">
        <v>87</v>
      </c>
      <c r="D10" s="26" t="s">
        <v>85</v>
      </c>
    </row>
    <row r="11" spans="1:4" s="2" customFormat="1" ht="18" customHeight="1" x14ac:dyDescent="0.2">
      <c r="A11" s="25" t="s">
        <v>117</v>
      </c>
      <c r="B11" s="24">
        <f>+'Gtía Julio Agosto 2018'!G82</f>
        <v>991331194.50999999</v>
      </c>
      <c r="C11" s="24">
        <f>+'Gtía Julio Agosto 2018'!H82</f>
        <v>498226726.96000004</v>
      </c>
      <c r="D11" s="24">
        <f>+B11+C11</f>
        <v>1489557921.47</v>
      </c>
    </row>
    <row r="12" spans="1:4" s="2" customFormat="1" ht="18" customHeight="1" x14ac:dyDescent="0.2">
      <c r="A12" s="25" t="s">
        <v>118</v>
      </c>
      <c r="B12" s="24">
        <v>682264472.18999994</v>
      </c>
      <c r="C12" s="24">
        <v>282743641.40999997</v>
      </c>
      <c r="D12" s="24">
        <f>+B12+C12</f>
        <v>965008113.5999999</v>
      </c>
    </row>
    <row r="13" spans="1:4" s="2" customFormat="1" ht="18" customHeight="1" x14ac:dyDescent="0.2">
      <c r="A13" s="23"/>
      <c r="B13" s="22">
        <f>+B11/B12-1</f>
        <v>0.45300134320042651</v>
      </c>
      <c r="C13" s="22">
        <f>+C11/C12-1</f>
        <v>0.76211470035336037</v>
      </c>
      <c r="D13" s="22">
        <f>+D11/D12-1</f>
        <v>0.54357036016323934</v>
      </c>
    </row>
    <row r="14" spans="1:4" x14ac:dyDescent="0.25">
      <c r="B14" s="21"/>
      <c r="C14" s="21"/>
      <c r="D14" s="21"/>
    </row>
    <row r="15" spans="1:4" s="2" customFormat="1" ht="18" customHeight="1" x14ac:dyDescent="0.2">
      <c r="A15" s="44"/>
      <c r="B15" s="68" t="s">
        <v>100</v>
      </c>
      <c r="C15" s="69"/>
      <c r="D15" s="70"/>
    </row>
    <row r="16" spans="1:4" s="1" customFormat="1" ht="18" customHeight="1" x14ac:dyDescent="0.2">
      <c r="A16" s="26" t="s">
        <v>89</v>
      </c>
      <c r="B16" s="26" t="s">
        <v>88</v>
      </c>
      <c r="C16" s="26" t="s">
        <v>87</v>
      </c>
      <c r="D16" s="26" t="s">
        <v>85</v>
      </c>
    </row>
    <row r="17" spans="1:5" s="2" customFormat="1" ht="18" customHeight="1" x14ac:dyDescent="0.2">
      <c r="A17" s="25" t="s">
        <v>117</v>
      </c>
      <c r="B17" s="24">
        <f>+'Gtía Julio Agosto 2018'!C82</f>
        <v>58844474.140000001</v>
      </c>
      <c r="C17" s="24">
        <f>+'Gtía Julio Agosto 2018'!D82</f>
        <v>92426080.090000004</v>
      </c>
      <c r="D17" s="24">
        <f>+B17+C17</f>
        <v>151270554.23000002</v>
      </c>
    </row>
    <row r="18" spans="1:5" s="2" customFormat="1" ht="18" customHeight="1" x14ac:dyDescent="0.2">
      <c r="A18" s="25" t="s">
        <v>118</v>
      </c>
      <c r="B18" s="24">
        <v>153421890.44000006</v>
      </c>
      <c r="C18" s="24">
        <v>58020675.740000017</v>
      </c>
      <c r="D18" s="24">
        <f>+B18+C18</f>
        <v>211442566.18000007</v>
      </c>
    </row>
    <row r="19" spans="1:5" s="2" customFormat="1" ht="18" customHeight="1" x14ac:dyDescent="0.2">
      <c r="A19" s="23"/>
      <c r="B19" s="22">
        <f>+B17/B18-1</f>
        <v>-0.61645320644114476</v>
      </c>
      <c r="C19" s="22">
        <f>+C17/C18-1</f>
        <v>0.59298524036803957</v>
      </c>
      <c r="D19" s="22">
        <f>+D17/D18-1</f>
        <v>-0.28457851716941374</v>
      </c>
    </row>
    <row r="20" spans="1:5" s="32" customFormat="1" ht="23.25" customHeight="1" x14ac:dyDescent="0.2">
      <c r="A20" s="51" t="s">
        <v>90</v>
      </c>
      <c r="B20" s="52"/>
      <c r="C20" s="52"/>
      <c r="D20" s="52"/>
      <c r="E20" s="53"/>
    </row>
    <row r="21" spans="1:5" s="32" customFormat="1" ht="18" customHeight="1" x14ac:dyDescent="0.2">
      <c r="A21" s="54" t="s">
        <v>91</v>
      </c>
      <c r="B21" s="52"/>
      <c r="C21" s="52"/>
      <c r="D21" s="52"/>
      <c r="E21" s="53"/>
    </row>
    <row r="22" spans="1:5" ht="27" customHeight="1" x14ac:dyDescent="0.25">
      <c r="A22" s="78" t="s">
        <v>120</v>
      </c>
      <c r="B22" s="78"/>
      <c r="C22" s="78"/>
      <c r="D22" s="78"/>
      <c r="E22" s="78"/>
    </row>
    <row r="23" spans="1:5" ht="44.25" customHeight="1" x14ac:dyDescent="0.25">
      <c r="A23" s="78" t="s">
        <v>121</v>
      </c>
      <c r="B23" s="78"/>
      <c r="C23" s="78"/>
      <c r="D23" s="78"/>
      <c r="E23" s="78"/>
    </row>
    <row r="24" spans="1:5" x14ac:dyDescent="0.25">
      <c r="A24" s="55"/>
      <c r="B24" s="56"/>
      <c r="C24" s="56"/>
      <c r="D24" s="56"/>
      <c r="E24" s="19"/>
    </row>
    <row r="25" spans="1:5" s="32" customFormat="1" ht="18" customHeight="1" x14ac:dyDescent="0.2">
      <c r="A25" s="54" t="s">
        <v>92</v>
      </c>
      <c r="B25" s="52"/>
      <c r="C25" s="52"/>
      <c r="D25" s="52"/>
      <c r="E25" s="53"/>
    </row>
    <row r="26" spans="1:5" ht="27" customHeight="1" x14ac:dyDescent="0.25">
      <c r="A26" s="78" t="s">
        <v>122</v>
      </c>
      <c r="B26" s="78"/>
      <c r="C26" s="78"/>
      <c r="D26" s="78"/>
      <c r="E26" s="78"/>
    </row>
    <row r="27" spans="1:5" s="67" customFormat="1" ht="41.25" customHeight="1" x14ac:dyDescent="0.25">
      <c r="A27" s="78" t="s">
        <v>123</v>
      </c>
      <c r="B27" s="78"/>
      <c r="C27" s="78"/>
      <c r="D27" s="78"/>
      <c r="E27" s="78"/>
    </row>
    <row r="28" spans="1:5" x14ac:dyDescent="0.25">
      <c r="A28" s="29"/>
    </row>
    <row r="29" spans="1:5" ht="18" customHeight="1" x14ac:dyDescent="0.25">
      <c r="A29" s="45"/>
      <c r="E29" s="60" t="s">
        <v>111</v>
      </c>
    </row>
    <row r="30" spans="1:5" ht="31.5" customHeight="1" x14ac:dyDescent="0.25">
      <c r="A30" s="79"/>
      <c r="B30" s="79"/>
      <c r="C30" s="79"/>
      <c r="D30" s="79"/>
      <c r="E30" s="79"/>
    </row>
  </sheetData>
  <mergeCells count="9">
    <mergeCell ref="A26:E26"/>
    <mergeCell ref="A23:E23"/>
    <mergeCell ref="A27:E27"/>
    <mergeCell ref="A30:E30"/>
    <mergeCell ref="A1:D1"/>
    <mergeCell ref="B9:D9"/>
    <mergeCell ref="B15:D15"/>
    <mergeCell ref="B3:D3"/>
    <mergeCell ref="A22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workbookViewId="0">
      <selection activeCell="F7" sqref="F7"/>
    </sheetView>
  </sheetViews>
  <sheetFormatPr baseColWidth="10" defaultRowHeight="16.5" x14ac:dyDescent="0.3"/>
  <cols>
    <col min="1" max="2" width="29.140625" style="28" customWidth="1"/>
    <col min="3" max="3" width="29.140625" customWidth="1"/>
    <col min="4" max="4" width="11.42578125" style="87"/>
    <col min="5" max="5" width="14.5703125" style="87" customWidth="1"/>
    <col min="6" max="6" width="14" style="87" customWidth="1"/>
    <col min="7" max="19" width="11.42578125" style="87"/>
  </cols>
  <sheetData>
    <row r="1" spans="1:19" s="27" customFormat="1" ht="22.5" customHeight="1" x14ac:dyDescent="0.2">
      <c r="A1" s="84" t="s">
        <v>119</v>
      </c>
      <c r="B1" s="84"/>
      <c r="C1" s="84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2.75" customHeight="1" thickBot="1" x14ac:dyDescent="0.35"/>
    <row r="3" spans="1:19" ht="36" customHeight="1" thickBot="1" x14ac:dyDescent="0.25">
      <c r="A3" s="80" t="s">
        <v>93</v>
      </c>
      <c r="B3" s="81"/>
    </row>
    <row r="4" spans="1:19" ht="36" customHeight="1" thickTop="1" thickBot="1" x14ac:dyDescent="0.25">
      <c r="A4" s="34" t="s">
        <v>94</v>
      </c>
      <c r="B4" s="34" t="s">
        <v>95</v>
      </c>
      <c r="E4" s="89"/>
      <c r="F4" s="89"/>
      <c r="G4" s="90"/>
    </row>
    <row r="5" spans="1:19" ht="36" customHeight="1" thickBot="1" x14ac:dyDescent="0.25">
      <c r="A5" s="37">
        <v>0.37</v>
      </c>
      <c r="B5" s="37">
        <v>0.28999999999999998</v>
      </c>
      <c r="E5" s="89"/>
      <c r="F5" s="89"/>
      <c r="G5" s="90"/>
    </row>
    <row r="6" spans="1:19" ht="12.75" customHeight="1" thickBot="1" x14ac:dyDescent="0.35">
      <c r="E6" s="90"/>
      <c r="F6" s="90"/>
    </row>
    <row r="7" spans="1:19" ht="36" customHeight="1" thickBot="1" x14ac:dyDescent="0.25">
      <c r="A7" s="80" t="s">
        <v>96</v>
      </c>
      <c r="B7" s="81"/>
    </row>
    <row r="8" spans="1:19" ht="36" customHeight="1" thickTop="1" thickBot="1" x14ac:dyDescent="0.25">
      <c r="A8" s="34" t="s">
        <v>97</v>
      </c>
      <c r="B8" s="34" t="s">
        <v>98</v>
      </c>
    </row>
    <row r="9" spans="1:19" ht="36" customHeight="1" thickBot="1" x14ac:dyDescent="0.25">
      <c r="A9" s="35">
        <f>+Observaciones!B7</f>
        <v>0.25666244611791655</v>
      </c>
      <c r="B9" s="36">
        <f>+Observaciones!C7</f>
        <v>0.73331765482359024</v>
      </c>
      <c r="E9" s="89"/>
      <c r="F9" s="89"/>
    </row>
    <row r="10" spans="1:19" ht="36" customHeight="1" thickBot="1" x14ac:dyDescent="0.25">
      <c r="A10" s="82">
        <f>+Observaciones!D7</f>
        <v>0.39472780618975056</v>
      </c>
      <c r="B10" s="83"/>
      <c r="E10" s="89"/>
      <c r="F10" s="89"/>
    </row>
    <row r="11" spans="1:19" ht="17.25" x14ac:dyDescent="0.3">
      <c r="A11" s="43" t="s">
        <v>99</v>
      </c>
      <c r="E11" s="89"/>
      <c r="F11" s="89"/>
    </row>
    <row r="12" spans="1:19" x14ac:dyDescent="0.3">
      <c r="B12" s="38"/>
      <c r="C12" s="39"/>
    </row>
    <row r="13" spans="1:19" x14ac:dyDescent="0.3">
      <c r="A13" s="38"/>
      <c r="B13" s="38"/>
      <c r="C13" s="39"/>
    </row>
    <row r="14" spans="1:19" x14ac:dyDescent="0.3">
      <c r="A14" s="38"/>
      <c r="B14" s="38"/>
      <c r="C14" s="39"/>
    </row>
    <row r="15" spans="1:19" x14ac:dyDescent="0.3">
      <c r="A15" s="38"/>
      <c r="B15" s="38"/>
      <c r="C15" s="39"/>
    </row>
    <row r="16" spans="1:19" x14ac:dyDescent="0.3">
      <c r="A16" s="38"/>
      <c r="B16" s="38"/>
      <c r="C16" s="39"/>
    </row>
    <row r="17" spans="1:3" x14ac:dyDescent="0.3">
      <c r="A17" s="38"/>
      <c r="B17" s="38"/>
      <c r="C17" s="39"/>
    </row>
    <row r="18" spans="1:3" x14ac:dyDescent="0.3">
      <c r="A18" s="38"/>
      <c r="B18" s="38"/>
      <c r="C18" s="39"/>
    </row>
    <row r="19" spans="1:3" x14ac:dyDescent="0.3">
      <c r="A19" s="38"/>
      <c r="B19" s="38"/>
      <c r="C19" s="39"/>
    </row>
    <row r="20" spans="1:3" x14ac:dyDescent="0.3">
      <c r="A20" s="38"/>
      <c r="B20" s="38"/>
      <c r="C20" s="39"/>
    </row>
    <row r="21" spans="1:3" x14ac:dyDescent="0.3">
      <c r="A21" s="38"/>
      <c r="B21" s="38"/>
      <c r="C21" s="39"/>
    </row>
    <row r="22" spans="1:3" x14ac:dyDescent="0.3">
      <c r="A22" s="38"/>
      <c r="B22" s="38"/>
      <c r="C22" s="39"/>
    </row>
    <row r="23" spans="1:3" x14ac:dyDescent="0.3">
      <c r="A23" s="38"/>
      <c r="B23" s="38"/>
      <c r="C23" s="39"/>
    </row>
    <row r="24" spans="1:3" x14ac:dyDescent="0.3">
      <c r="A24" s="38"/>
      <c r="B24" s="38"/>
      <c r="C24" s="39"/>
    </row>
    <row r="25" spans="1:3" x14ac:dyDescent="0.3">
      <c r="A25" s="38"/>
      <c r="B25" s="38"/>
      <c r="C25" s="39"/>
    </row>
    <row r="26" spans="1:3" x14ac:dyDescent="0.3">
      <c r="A26" s="38"/>
      <c r="B26" s="38"/>
      <c r="C26" s="39"/>
    </row>
    <row r="27" spans="1:3" x14ac:dyDescent="0.3">
      <c r="A27" s="38"/>
      <c r="B27" s="38"/>
      <c r="C27" s="39"/>
    </row>
    <row r="28" spans="1:3" x14ac:dyDescent="0.3">
      <c r="A28" s="38"/>
      <c r="B28" s="38"/>
      <c r="C28" s="39"/>
    </row>
    <row r="29" spans="1:3" x14ac:dyDescent="0.3">
      <c r="A29" s="38"/>
      <c r="B29" s="38"/>
      <c r="C29" s="39"/>
    </row>
    <row r="30" spans="1:3" x14ac:dyDescent="0.3">
      <c r="A30" s="38"/>
      <c r="B30" s="38"/>
      <c r="C30" s="39"/>
    </row>
    <row r="31" spans="1:3" x14ac:dyDescent="0.3">
      <c r="A31" s="38"/>
      <c r="B31" s="38"/>
      <c r="C31" s="39"/>
    </row>
    <row r="32" spans="1:3" x14ac:dyDescent="0.3">
      <c r="A32" s="38"/>
      <c r="B32" s="38"/>
      <c r="C32" s="39"/>
    </row>
    <row r="33" spans="1:3" x14ac:dyDescent="0.3">
      <c r="A33" s="38"/>
      <c r="B33" s="38"/>
      <c r="C33" s="39"/>
    </row>
    <row r="34" spans="1:3" x14ac:dyDescent="0.3">
      <c r="A34" s="41"/>
      <c r="B34" s="41"/>
      <c r="C34" s="42"/>
    </row>
    <row r="35" spans="1:3" ht="30" x14ac:dyDescent="0.2">
      <c r="A35" s="40" t="s">
        <v>110</v>
      </c>
      <c r="B35" s="40" t="s">
        <v>109</v>
      </c>
      <c r="C35" s="40" t="s">
        <v>108</v>
      </c>
    </row>
    <row r="37" spans="1:3" x14ac:dyDescent="0.3">
      <c r="C37" s="60" t="s">
        <v>111</v>
      </c>
    </row>
  </sheetData>
  <mergeCells count="4">
    <mergeCell ref="A3:B3"/>
    <mergeCell ref="A7:B7"/>
    <mergeCell ref="A10:B10"/>
    <mergeCell ref="A1:C1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>
      <selection activeCell="H10" sqref="H10"/>
    </sheetView>
  </sheetViews>
  <sheetFormatPr baseColWidth="10" defaultRowHeight="13.5" x14ac:dyDescent="0.25"/>
  <cols>
    <col min="1" max="1" width="18.5703125" style="20" customWidth="1"/>
    <col min="2" max="2" width="18.7109375" style="20" customWidth="1"/>
    <col min="3" max="4" width="17.28515625" customWidth="1"/>
    <col min="5" max="5" width="10" customWidth="1"/>
    <col min="7" max="7" width="20" style="59" customWidth="1"/>
    <col min="8" max="10" width="17" style="59" customWidth="1"/>
    <col min="11" max="21" width="11.42578125" style="64"/>
  </cols>
  <sheetData>
    <row r="1" spans="1:21" ht="18" customHeight="1" x14ac:dyDescent="0.2">
      <c r="A1" s="85" t="s">
        <v>119</v>
      </c>
      <c r="B1" s="85"/>
      <c r="C1" s="85"/>
      <c r="D1" s="85"/>
      <c r="E1" s="85"/>
      <c r="G1" s="46"/>
      <c r="H1" s="47" t="s">
        <v>107</v>
      </c>
      <c r="I1" s="47" t="s">
        <v>100</v>
      </c>
      <c r="J1" s="47" t="s">
        <v>85</v>
      </c>
    </row>
    <row r="2" spans="1:21" x14ac:dyDescent="0.25">
      <c r="G2" s="48" t="s">
        <v>89</v>
      </c>
      <c r="H2" s="47" t="s">
        <v>85</v>
      </c>
      <c r="I2" s="47" t="s">
        <v>85</v>
      </c>
      <c r="J2" s="47"/>
    </row>
    <row r="3" spans="1:21" s="2" customFormat="1" ht="14.25" x14ac:dyDescent="0.2">
      <c r="A3" s="86" t="s">
        <v>96</v>
      </c>
      <c r="B3" s="86"/>
      <c r="C3" s="86"/>
      <c r="D3" s="86"/>
      <c r="E3" s="86"/>
      <c r="G3" s="46" t="s">
        <v>118</v>
      </c>
      <c r="H3" s="49">
        <f>+Observaciones!D12</f>
        <v>965008113.5999999</v>
      </c>
      <c r="I3" s="49">
        <f>+Observaciones!D18</f>
        <v>211442566.18000007</v>
      </c>
      <c r="J3" s="49">
        <f>+H3+I3</f>
        <v>1176450679.78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1" customFormat="1" ht="18" customHeight="1" x14ac:dyDescent="0.2">
      <c r="G4" s="46" t="s">
        <v>117</v>
      </c>
      <c r="H4" s="49">
        <f>+Observaciones!D11</f>
        <v>1489557921.47</v>
      </c>
      <c r="I4" s="49">
        <f>+Observaciones!D17</f>
        <v>151270554.23000002</v>
      </c>
      <c r="J4" s="49">
        <f>+H4+I4</f>
        <v>1640828475.7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2" customFormat="1" ht="18" customHeight="1" x14ac:dyDescent="0.2">
      <c r="G5" s="46"/>
      <c r="H5" s="50">
        <f>+H4/H3-1</f>
        <v>0.54357036016323934</v>
      </c>
      <c r="I5" s="50">
        <f>+I4/I3-1</f>
        <v>-0.28457851716941374</v>
      </c>
      <c r="J5" s="50">
        <f>+J4/J3-1</f>
        <v>0.39472780618975056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s="2" customFormat="1" ht="18" customHeight="1" x14ac:dyDescent="0.2">
      <c r="G6" s="57"/>
      <c r="H6" s="58"/>
      <c r="I6" s="57"/>
      <c r="J6" s="57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s="2" customFormat="1" ht="18" customHeight="1" x14ac:dyDescent="0.2">
      <c r="G7" s="57"/>
      <c r="H7" s="57"/>
      <c r="I7" s="57"/>
      <c r="J7" s="57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x14ac:dyDescent="0.25">
      <c r="B8" s="21"/>
    </row>
    <row r="9" spans="1:21" s="2" customFormat="1" ht="18" customHeight="1" x14ac:dyDescent="0.2">
      <c r="A9" s="44"/>
      <c r="G9" s="57"/>
      <c r="H9" s="57"/>
      <c r="I9" s="57"/>
      <c r="J9" s="57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x14ac:dyDescent="0.2">
      <c r="A10" s="30"/>
      <c r="B10" s="31"/>
    </row>
    <row r="11" spans="1:21" x14ac:dyDescent="0.2">
      <c r="A11" s="33"/>
      <c r="B11" s="31"/>
    </row>
    <row r="12" spans="1:21" ht="12.75" x14ac:dyDescent="0.2">
      <c r="A12"/>
      <c r="B12"/>
    </row>
    <row r="13" spans="1:21" ht="12.75" x14ac:dyDescent="0.2">
      <c r="A13"/>
      <c r="B13"/>
    </row>
    <row r="14" spans="1:21" x14ac:dyDescent="0.25">
      <c r="A14" s="29"/>
    </row>
    <row r="15" spans="1:21" x14ac:dyDescent="0.2">
      <c r="A15" s="33"/>
      <c r="B15" s="31"/>
    </row>
    <row r="16" spans="1:21" ht="12.75" x14ac:dyDescent="0.2">
      <c r="A16"/>
      <c r="B16"/>
    </row>
    <row r="17" spans="1:5" ht="12.75" x14ac:dyDescent="0.2">
      <c r="A17"/>
      <c r="B17"/>
    </row>
    <row r="18" spans="1:5" ht="12.75" x14ac:dyDescent="0.2">
      <c r="A18"/>
      <c r="B18"/>
    </row>
    <row r="19" spans="1:5" x14ac:dyDescent="0.25">
      <c r="A19" s="29"/>
    </row>
    <row r="20" spans="1:5" x14ac:dyDescent="0.25">
      <c r="A20" s="45"/>
    </row>
    <row r="21" spans="1:5" ht="12.75" x14ac:dyDescent="0.2">
      <c r="A21"/>
      <c r="B21"/>
    </row>
    <row r="25" spans="1:5" x14ac:dyDescent="0.25">
      <c r="E25" s="60" t="s">
        <v>111</v>
      </c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Gtía Julio Agosto 2018</vt:lpstr>
      <vt:lpstr>Observaciones</vt:lpstr>
      <vt:lpstr>Grafico I</vt:lpstr>
      <vt:lpstr>Gráfico II</vt:lpstr>
      <vt:lpstr>'Grafico I'!Área_de_impresión</vt:lpstr>
      <vt:lpstr>'Gráfico II'!Área_de_impresión</vt:lpstr>
      <vt:lpstr>Observaciones!Área_de_impresión</vt:lpstr>
      <vt:lpstr>'Gtía Julio Agosto 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Gob E R 2</cp:lastModifiedBy>
  <cp:lastPrinted>2018-11-05T12:01:56Z</cp:lastPrinted>
  <dcterms:created xsi:type="dcterms:W3CDTF">2018-06-01T14:08:41Z</dcterms:created>
  <dcterms:modified xsi:type="dcterms:W3CDTF">2018-12-13T14:39:45Z</dcterms:modified>
</cp:coreProperties>
</file>