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600" yWindow="765" windowWidth="19635" windowHeight="6855"/>
  </bookViews>
  <sheets>
    <sheet name="Gtía Mayo Junio 2018" sheetId="1" r:id="rId1"/>
    <sheet name="Observaciones" sheetId="2" r:id="rId2"/>
    <sheet name="Grafico I" sheetId="3" r:id="rId3"/>
    <sheet name="Gráfico II" sheetId="4" r:id="rId4"/>
  </sheets>
  <externalReferences>
    <externalReference r:id="rId5"/>
  </externalReferences>
  <definedNames>
    <definedName name="_xlnm._FilterDatabase" localSheetId="0" hidden="1">'Gtía Mayo Junio 2018'!$A$2:$F$83</definedName>
    <definedName name="_xlnm.Print_Area" localSheetId="2">'Grafico I'!$A$1:$C$37</definedName>
    <definedName name="_xlnm.Print_Area" localSheetId="3">'Gráfico II'!$A$1:$E$26</definedName>
    <definedName name="_xlnm.Print_Area" localSheetId="0">'Gtía Mayo Junio 2018'!$A$1:$K$83</definedName>
    <definedName name="_xlnm.Print_Area" localSheetId="1">Observaciones!$A$1:$E$31</definedName>
    <definedName name="Datos_1">#REF!</definedName>
    <definedName name="_xlnm.Print_Titles" localSheetId="0">'Gtía Mayo Junio 2018'!$2:$2</definedName>
  </definedNames>
  <calcPr calcId="144525"/>
</workbook>
</file>

<file path=xl/calcChain.xml><?xml version="1.0" encoding="utf-8"?>
<calcChain xmlns="http://schemas.openxmlformats.org/spreadsheetml/2006/main">
  <c r="C12" i="2" l="1"/>
  <c r="B12" i="2"/>
  <c r="C18" i="2"/>
  <c r="B18" i="2"/>
  <c r="C17" i="2"/>
  <c r="B17" i="2" l="1"/>
  <c r="D82" i="1"/>
  <c r="C82" i="1"/>
  <c r="C6" i="2" l="1"/>
  <c r="B6" i="2"/>
  <c r="D12" i="2"/>
  <c r="H3" i="4" s="1"/>
  <c r="H82" i="1"/>
  <c r="C11" i="2" s="1"/>
  <c r="G82" i="1"/>
  <c r="B11" i="2" s="1"/>
  <c r="B5" i="2" s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4" i="1"/>
  <c r="C13" i="2" l="1"/>
  <c r="C5" i="2"/>
  <c r="C7" i="2" s="1"/>
  <c r="D6" i="2"/>
  <c r="B7" i="2"/>
  <c r="B13" i="2"/>
  <c r="D11" i="2"/>
  <c r="I82" i="1"/>
  <c r="D17" i="2"/>
  <c r="I4" i="4" s="1"/>
  <c r="D18" i="2"/>
  <c r="I3" i="4" s="1"/>
  <c r="J3" i="4" s="1"/>
  <c r="B19" i="2"/>
  <c r="C19" i="2"/>
  <c r="K1" i="1"/>
  <c r="D13" i="2" l="1"/>
  <c r="H4" i="4"/>
  <c r="I5" i="4"/>
  <c r="D19" i="2"/>
  <c r="D5" i="2"/>
  <c r="D7" i="2" s="1"/>
  <c r="E60" i="1"/>
  <c r="K60" i="1" s="1"/>
  <c r="E10" i="1"/>
  <c r="K10" i="1" s="1"/>
  <c r="E14" i="1"/>
  <c r="K14" i="1" s="1"/>
  <c r="E18" i="1"/>
  <c r="K18" i="1" s="1"/>
  <c r="E22" i="1"/>
  <c r="K22" i="1" s="1"/>
  <c r="E26" i="1"/>
  <c r="K26" i="1" s="1"/>
  <c r="E30" i="1"/>
  <c r="K30" i="1" s="1"/>
  <c r="E34" i="1"/>
  <c r="K34" i="1" s="1"/>
  <c r="E38" i="1"/>
  <c r="K38" i="1" s="1"/>
  <c r="E42" i="1"/>
  <c r="K42" i="1" s="1"/>
  <c r="E72" i="1"/>
  <c r="K72" i="1" s="1"/>
  <c r="E76" i="1"/>
  <c r="K76" i="1" s="1"/>
  <c r="E82" i="1"/>
  <c r="E46" i="1"/>
  <c r="K46" i="1" s="1"/>
  <c r="E50" i="1"/>
  <c r="K50" i="1" s="1"/>
  <c r="E54" i="1"/>
  <c r="K54" i="1" s="1"/>
  <c r="E58" i="1"/>
  <c r="K58" i="1" s="1"/>
  <c r="E62" i="1"/>
  <c r="K62" i="1" s="1"/>
  <c r="E66" i="1"/>
  <c r="K66" i="1" s="1"/>
  <c r="E70" i="1"/>
  <c r="K70" i="1" s="1"/>
  <c r="E74" i="1"/>
  <c r="K74" i="1" s="1"/>
  <c r="E4" i="1"/>
  <c r="K4" i="1" s="1"/>
  <c r="E8" i="1"/>
  <c r="K8" i="1" s="1"/>
  <c r="E12" i="1"/>
  <c r="K12" i="1" s="1"/>
  <c r="E16" i="1"/>
  <c r="K16" i="1" s="1"/>
  <c r="E20" i="1"/>
  <c r="K20" i="1" s="1"/>
  <c r="E24" i="1"/>
  <c r="K24" i="1" s="1"/>
  <c r="E28" i="1"/>
  <c r="K28" i="1" s="1"/>
  <c r="E32" i="1"/>
  <c r="K32" i="1" s="1"/>
  <c r="E36" i="1"/>
  <c r="K36" i="1" s="1"/>
  <c r="E40" i="1"/>
  <c r="K40" i="1" s="1"/>
  <c r="E44" i="1"/>
  <c r="K44" i="1" s="1"/>
  <c r="E48" i="1"/>
  <c r="K48" i="1" s="1"/>
  <c r="E52" i="1"/>
  <c r="K52" i="1" s="1"/>
  <c r="E56" i="1"/>
  <c r="K56" i="1" s="1"/>
  <c r="E64" i="1"/>
  <c r="K64" i="1" s="1"/>
  <c r="E68" i="1"/>
  <c r="K68" i="1" s="1"/>
  <c r="E6" i="1"/>
  <c r="K6" i="1" s="1"/>
  <c r="E78" i="1"/>
  <c r="K78" i="1" s="1"/>
  <c r="E80" i="1"/>
  <c r="K80" i="1" s="1"/>
  <c r="E5" i="1"/>
  <c r="K5" i="1" s="1"/>
  <c r="E7" i="1"/>
  <c r="K7" i="1" s="1"/>
  <c r="E9" i="1"/>
  <c r="K9" i="1" s="1"/>
  <c r="E11" i="1"/>
  <c r="K11" i="1" s="1"/>
  <c r="E13" i="1"/>
  <c r="K13" i="1" s="1"/>
  <c r="E15" i="1"/>
  <c r="K15" i="1" s="1"/>
  <c r="E17" i="1"/>
  <c r="K17" i="1" s="1"/>
  <c r="E19" i="1"/>
  <c r="K19" i="1" s="1"/>
  <c r="E21" i="1"/>
  <c r="K21" i="1" s="1"/>
  <c r="E23" i="1"/>
  <c r="K23" i="1" s="1"/>
  <c r="E25" i="1"/>
  <c r="K25" i="1" s="1"/>
  <c r="E27" i="1"/>
  <c r="K27" i="1" s="1"/>
  <c r="E29" i="1"/>
  <c r="K29" i="1" s="1"/>
  <c r="E31" i="1"/>
  <c r="K31" i="1" s="1"/>
  <c r="E33" i="1"/>
  <c r="K33" i="1" s="1"/>
  <c r="E35" i="1"/>
  <c r="K35" i="1" s="1"/>
  <c r="E37" i="1"/>
  <c r="K37" i="1" s="1"/>
  <c r="E39" i="1"/>
  <c r="K39" i="1" s="1"/>
  <c r="E41" i="1"/>
  <c r="K41" i="1" s="1"/>
  <c r="E43" i="1"/>
  <c r="K43" i="1" s="1"/>
  <c r="E45" i="1"/>
  <c r="K45" i="1" s="1"/>
  <c r="E47" i="1"/>
  <c r="K47" i="1" s="1"/>
  <c r="E49" i="1"/>
  <c r="K49" i="1" s="1"/>
  <c r="E51" i="1"/>
  <c r="K51" i="1" s="1"/>
  <c r="E53" i="1"/>
  <c r="K53" i="1" s="1"/>
  <c r="E55" i="1"/>
  <c r="K55" i="1" s="1"/>
  <c r="E57" i="1"/>
  <c r="K57" i="1" s="1"/>
  <c r="E59" i="1"/>
  <c r="K59" i="1" s="1"/>
  <c r="E61" i="1"/>
  <c r="K61" i="1" s="1"/>
  <c r="E63" i="1"/>
  <c r="K63" i="1" s="1"/>
  <c r="E67" i="1"/>
  <c r="K67" i="1" s="1"/>
  <c r="E69" i="1"/>
  <c r="K69" i="1" s="1"/>
  <c r="E71" i="1"/>
  <c r="K71" i="1" s="1"/>
  <c r="E75" i="1"/>
  <c r="K75" i="1" s="1"/>
  <c r="E77" i="1"/>
  <c r="K77" i="1" s="1"/>
  <c r="E81" i="1"/>
  <c r="K81" i="1" s="1"/>
  <c r="J4" i="4" l="1"/>
  <c r="J5" i="4" s="1"/>
  <c r="H5" i="4"/>
  <c r="E65" i="1"/>
  <c r="K65" i="1" s="1"/>
  <c r="E73" i="1"/>
  <c r="K73" i="1" s="1"/>
  <c r="E79" i="1"/>
  <c r="K79" i="1" s="1"/>
  <c r="K82" i="1" s="1"/>
</calcChain>
</file>

<file path=xl/sharedStrings.xml><?xml version="1.0" encoding="utf-8"?>
<sst xmlns="http://schemas.openxmlformats.org/spreadsheetml/2006/main" count="225" uniqueCount="125">
  <si>
    <t>Impreso el:</t>
  </si>
  <si>
    <t>MUNICIPIOS</t>
  </si>
  <si>
    <t>Partido Político</t>
  </si>
  <si>
    <t xml:space="preserve"> 1º DE MAYO</t>
  </si>
  <si>
    <t>Cambiemos</t>
  </si>
  <si>
    <t xml:space="preserve"> ALCARAZ</t>
  </si>
  <si>
    <t xml:space="preserve"> ALDEA SAN ANTONIO</t>
  </si>
  <si>
    <t>FPV</t>
  </si>
  <si>
    <t xml:space="preserve"> ARANGUREN</t>
  </si>
  <si>
    <t>Vecinalista</t>
  </si>
  <si>
    <t xml:space="preserve"> BASAVILBASO</t>
  </si>
  <si>
    <t xml:space="preserve"> BOVRIL</t>
  </si>
  <si>
    <t xml:space="preserve"> CASEROS</t>
  </si>
  <si>
    <t xml:space="preserve"> CEIBAS</t>
  </si>
  <si>
    <t xml:space="preserve"> CERRITO</t>
  </si>
  <si>
    <t xml:space="preserve"> CHAJARI</t>
  </si>
  <si>
    <t xml:space="preserve"> COLON</t>
  </si>
  <si>
    <t xml:space="preserve"> COLONIA AVELLANEDA</t>
  </si>
  <si>
    <t xml:space="preserve"> COLONIA AYUI</t>
  </si>
  <si>
    <t xml:space="preserve"> COLONIA ELIA</t>
  </si>
  <si>
    <t xml:space="preserve"> CONCEPCION DEL URUGUAY</t>
  </si>
  <si>
    <t xml:space="preserve"> CONCORDIA</t>
  </si>
  <si>
    <t xml:space="preserve"> CONSCRIPTO BERNARDI</t>
  </si>
  <si>
    <t xml:space="preserve"> CRESPO</t>
  </si>
  <si>
    <t xml:space="preserve"> DIAMANTE</t>
  </si>
  <si>
    <t xml:space="preserve"> ENRIQUE CARBO</t>
  </si>
  <si>
    <t xml:space="preserve"> ESTANCIA GRANDE</t>
  </si>
  <si>
    <t xml:space="preserve"> FEDERACION</t>
  </si>
  <si>
    <t xml:space="preserve"> FEDERAL</t>
  </si>
  <si>
    <t xml:space="preserve"> GENERAL CAMPOS</t>
  </si>
  <si>
    <t xml:space="preserve"> GENERAL GALARZA</t>
  </si>
  <si>
    <t xml:space="preserve"> GENERAL RAMIREZ</t>
  </si>
  <si>
    <t xml:space="preserve"> GILBERT</t>
  </si>
  <si>
    <t xml:space="preserve"> GOBERNADOR MACIA</t>
  </si>
  <si>
    <t xml:space="preserve"> GOBERNADOR MANSILLA</t>
  </si>
  <si>
    <t xml:space="preserve"> GUALEGUAY</t>
  </si>
  <si>
    <t xml:space="preserve"> GUALEGUAYCHU</t>
  </si>
  <si>
    <t xml:space="preserve"> HASENKAMP</t>
  </si>
  <si>
    <t xml:space="preserve"> HERNANDEZ</t>
  </si>
  <si>
    <t xml:space="preserve"> HERRERA</t>
  </si>
  <si>
    <t xml:space="preserve"> IBICUY</t>
  </si>
  <si>
    <t xml:space="preserve"> LA CRIOLLA</t>
  </si>
  <si>
    <t xml:space="preserve"> LA PAZ</t>
  </si>
  <si>
    <t xml:space="preserve"> LARROQUE</t>
  </si>
  <si>
    <t xml:space="preserve"> LIBERTADOR SAN MARTIN</t>
  </si>
  <si>
    <t xml:space="preserve"> LOS CHARRUAS</t>
  </si>
  <si>
    <t xml:space="preserve"> LOS CONQUISTADORES</t>
  </si>
  <si>
    <t xml:space="preserve"> LUCAS GONZALEZ</t>
  </si>
  <si>
    <t xml:space="preserve"> MARIA GRANDE</t>
  </si>
  <si>
    <t xml:space="preserve"> NOGOYA</t>
  </si>
  <si>
    <t xml:space="preserve"> ORO VERDE</t>
  </si>
  <si>
    <t xml:space="preserve"> PARANA</t>
  </si>
  <si>
    <t xml:space="preserve"> PIEDRAS BLANCAS</t>
  </si>
  <si>
    <t xml:space="preserve"> PRONUNCIAMIENTO</t>
  </si>
  <si>
    <t xml:space="preserve"> PUEBLO GENERAL BELGRANO</t>
  </si>
  <si>
    <t xml:space="preserve"> PUERTO YERUA</t>
  </si>
  <si>
    <t xml:space="preserve"> ROSARIO DEL TALA</t>
  </si>
  <si>
    <t xml:space="preserve"> SAN BENITO</t>
  </si>
  <si>
    <t xml:space="preserve"> SAN GUSTAVO</t>
  </si>
  <si>
    <t xml:space="preserve"> SAN JAIME </t>
  </si>
  <si>
    <t xml:space="preserve"> SAN JOSE</t>
  </si>
  <si>
    <t xml:space="preserve"> SAN JOSE DE FELICIANO</t>
  </si>
  <si>
    <t xml:space="preserve"> SAN JUSTO</t>
  </si>
  <si>
    <t xml:space="preserve"> SAN SALVADOR </t>
  </si>
  <si>
    <t xml:space="preserve"> SANTA ANA</t>
  </si>
  <si>
    <t xml:space="preserve"> SANTA ANITA</t>
  </si>
  <si>
    <t xml:space="preserve"> SANTA ELENA</t>
  </si>
  <si>
    <t xml:space="preserve"> SAUCE LUNA</t>
  </si>
  <si>
    <t xml:space="preserve"> SEGUI</t>
  </si>
  <si>
    <t xml:space="preserve"> TABOSSI</t>
  </si>
  <si>
    <t xml:space="preserve"> UBAJAY</t>
  </si>
  <si>
    <t>Unión Popular</t>
  </si>
  <si>
    <t xml:space="preserve"> URDINARRAIN</t>
  </si>
  <si>
    <t xml:space="preserve"> VALLE MARIA</t>
  </si>
  <si>
    <t xml:space="preserve"> VIALE</t>
  </si>
  <si>
    <t xml:space="preserve"> VICTORIA</t>
  </si>
  <si>
    <t xml:space="preserve"> VILLA CLARA</t>
  </si>
  <si>
    <t xml:space="preserve"> VILLA DEL ROSARIO</t>
  </si>
  <si>
    <t xml:space="preserve"> VILLA DOMINGUEZ</t>
  </si>
  <si>
    <t xml:space="preserve"> VILLA ELISA</t>
  </si>
  <si>
    <t xml:space="preserve"> VILLA HERNANDARIAS</t>
  </si>
  <si>
    <t xml:space="preserve"> VILLA MANTERO</t>
  </si>
  <si>
    <t xml:space="preserve"> VILLA PARANACITO</t>
  </si>
  <si>
    <t xml:space="preserve"> VILLA URQUIZA</t>
  </si>
  <si>
    <t xml:space="preserve"> VILLAGUAY</t>
  </si>
  <si>
    <t>TOTAL</t>
  </si>
  <si>
    <t xml:space="preserve">Dirección General de Relaciones Fiscales con Municipios - M.E.H.F. </t>
  </si>
  <si>
    <t>PROVINCIAL</t>
  </si>
  <si>
    <t>NACIONAL</t>
  </si>
  <si>
    <t>Período</t>
  </si>
  <si>
    <t>Observaciones:</t>
  </si>
  <si>
    <t xml:space="preserve">·         COPARTICIPACIÓN NACIONAL: </t>
  </si>
  <si>
    <t xml:space="preserve">·         COPARTICIPACIÓN PROVINCIAL: </t>
  </si>
  <si>
    <t>RECURSOS PROVINCIALES</t>
  </si>
  <si>
    <t>De Origen Nacional</t>
  </si>
  <si>
    <t>De Recaudación Propia</t>
  </si>
  <si>
    <t>COPARTICIPACIÓN A MUNICIPIOS</t>
  </si>
  <si>
    <t>Nacional</t>
  </si>
  <si>
    <t>Provincial</t>
  </si>
  <si>
    <t>* Incluye Garantías</t>
  </si>
  <si>
    <t>GARANTÍA</t>
  </si>
  <si>
    <t xml:space="preserve">Nacional </t>
  </si>
  <si>
    <t xml:space="preserve">Provincial </t>
  </si>
  <si>
    <t>Total</t>
  </si>
  <si>
    <t>Copa Diaria Nacional</t>
  </si>
  <si>
    <t>Copa Diaria Provincial</t>
  </si>
  <si>
    <t>TOTAL COPARTICIPADO</t>
  </si>
  <si>
    <t>COPARTICIPACIÓN DIARIA</t>
  </si>
  <si>
    <t>Coparticipación             Total</t>
  </si>
  <si>
    <t>Coparticipación           Provincial</t>
  </si>
  <si>
    <t>Coparticipación              Nacional</t>
  </si>
  <si>
    <t>Coparticipación Mayo - Junio 2018 - Fuente: SIAF</t>
  </si>
  <si>
    <t>GARANTÍA MAYO - JUNIO 2018</t>
  </si>
  <si>
    <t>COPARTICIPACIÓN DIARIA TOTAL MAYO-JUNIO 2018</t>
  </si>
  <si>
    <t>TOTAL COPARTICIPADO EN MAYO-JUNIO 2018</t>
  </si>
  <si>
    <t>Mayo - Junio 2018</t>
  </si>
  <si>
    <t>Mayo - Junio 2017</t>
  </si>
  <si>
    <t>3º BIMESTRE 2018 (contra mismo período de 2017)</t>
  </si>
  <si>
    <t>El Total Coparticipado a Municipios por Impuestos Nacionales registra un incremento del 30% en el bimestre Mayo – Junio de 2018, respecto al mismo período del año anterior.</t>
  </si>
  <si>
    <t>Si bien la Garantía Mayo – Junio de 2018 disminuye un 59% respecto del mismo bimestre del año anterior, debido a las medidas del Consenso Fiscal, se observa que la Coparticipación Diaria en dicho bimestre se incrementa un 53%.</t>
  </si>
  <si>
    <t>El Total Coparticipado a Municipios por Impuestos Provinciales durante el bimestre Mayo - Junio 2018, registra un aumento del 73% respecto del mismo período del año anterior.</t>
  </si>
  <si>
    <t>Asimismo, la Garantía Provincial tiene incluidos los ajustes negativos de la Liquidación Definitiva de Impuestos Provinciales correspondientes a los meses de mayo y junio 2018.</t>
  </si>
  <si>
    <t xml:space="preserve">Debido al vencimiento del Impuesto Inmobiliario Urbano (en el mes de Mayo) y del Impuesto Automotor (en el mes de Junio), la Coparticipación Diaria arroja un 84% de aumento respecto de igual período del año anterior. Estos impuestos se coparticipan diariamente al 24% y al 60%,  respectivamente, pero por garantía se distribuyen al 18%. En consecuencia de ello, la Garantía del período bajo análisis disminuye un 8% respecto del mismo bimestre del año anterior. </t>
  </si>
  <si>
    <t>Es importante resaltar que durante el mes de Junio de 2018, se produjeron los vencimientos del Impuesto a las Ganancias, Ganancia Mínima Presunta y Bienes Personales, llevando la Coparticipación Nacional al pico más alto de los primeros 6 meses del año.</t>
  </si>
  <si>
    <t>Dirección General de Relaciones Fiscales con Municipios - MEHF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</si>
</sst>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-* #,##0.00_-;\-* #,##0.00_-;_-* &quot;-&quot;??_-;_-@_-"/>
    <numFmt numFmtId="165" formatCode="_ [$$-2C0A]\ * #,##0_ ;_ [$$-2C0A]\ * \-#,##0_ ;_ [$$-2C0A]\ * &quot;-&quot;_ ;_ @_ "/>
    <numFmt numFmtId="166" formatCode="0.00000"/>
    <numFmt numFmtId="167" formatCode="_ &quot;$&quot;\ * #,##0_ ;_ &quot;$&quot;\ * \-#,##0_ ;_ &quot;$&quot;\ * &quot;-&quot;??_ ;_ @_ "/>
    <numFmt numFmtId="168" formatCode="_ [$€-2]\ * #,##0.00_ ;_ [$€-2]\ * \-#,##0.00_ ;_ [$€-2]\ * &quot;-&quot;??_ "/>
    <numFmt numFmtId="169" formatCode="_ &quot;$&quot;\ * #,##0.0000_ ;_ &quot;$&quot;\ * \-#,##0.0000_ ;_ &quot;$&quot;\ * &quot;-&quot;??_ ;_ @_ "/>
    <numFmt numFmtId="170" formatCode="_(* #,##0.00_);_(* \(#,##0.00\);_(* \-??_);_(@_)"/>
  </numFmts>
  <fonts count="3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entury Gothic"/>
      <family val="2"/>
    </font>
    <font>
      <sz val="10"/>
      <name val="Century Gothic"/>
      <family val="2"/>
    </font>
    <font>
      <sz val="8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entury Gothic"/>
      <family val="2"/>
    </font>
    <font>
      <b/>
      <sz val="11"/>
      <color rgb="FF000000"/>
      <name val="Century Gothic"/>
      <family val="2"/>
    </font>
    <font>
      <b/>
      <sz val="14"/>
      <color rgb="FF1F497D"/>
      <name val="Century Gothic"/>
      <family val="2"/>
    </font>
    <font>
      <b/>
      <sz val="14"/>
      <color rgb="FFC00000"/>
      <name val="Century Gothic"/>
      <family val="2"/>
    </font>
    <font>
      <b/>
      <sz val="14"/>
      <color rgb="FF000000"/>
      <name val="Century Gothic"/>
      <family val="2"/>
    </font>
    <font>
      <b/>
      <sz val="12"/>
      <name val="Century Gothic"/>
      <family val="2"/>
    </font>
    <font>
      <b/>
      <i/>
      <sz val="12"/>
      <name val="Century Gothic"/>
      <family val="2"/>
    </font>
    <font>
      <b/>
      <u/>
      <sz val="10"/>
      <name val="Century Gothic"/>
      <family val="2"/>
    </font>
    <font>
      <b/>
      <sz val="11"/>
      <name val="Century Gothic"/>
      <family val="2"/>
    </font>
    <font>
      <sz val="10"/>
      <color theme="0"/>
      <name val="Century Gothic"/>
      <family val="2"/>
    </font>
    <font>
      <b/>
      <sz val="10"/>
      <color theme="0"/>
      <name val="Century Gothic"/>
      <family val="2"/>
    </font>
    <font>
      <sz val="10"/>
      <color theme="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rgb="FFC3D69B"/>
        <bgColor indexed="64"/>
      </patternFill>
    </fill>
    <fill>
      <patternFill patternType="solid">
        <fgColor rgb="FFEFF3EA"/>
        <bgColor indexed="64"/>
      </patternFill>
    </fill>
    <fill>
      <patternFill patternType="solid">
        <fgColor rgb="FFDEE7D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rgb="FFFFFFFF"/>
      </left>
      <right/>
      <top style="medium">
        <color rgb="FFFFFFFF"/>
      </top>
      <bottom style="thick">
        <color rgb="FFFFFFFF"/>
      </bottom>
      <diagonal/>
    </border>
    <border>
      <left/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6">
    <xf numFmtId="0" fontId="0" fillId="0" borderId="0"/>
    <xf numFmtId="44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0" fontId="2" fillId="0" borderId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8" fillId="4" borderId="0" applyNumberFormat="0" applyBorder="0" applyAlignment="0" applyProtection="0"/>
    <xf numFmtId="0" fontId="9" fillId="21" borderId="3" applyNumberFormat="0" applyAlignment="0" applyProtection="0"/>
    <xf numFmtId="0" fontId="10" fillId="22" borderId="4" applyNumberFormat="0" applyAlignment="0" applyProtection="0"/>
    <xf numFmtId="168" fontId="2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8" borderId="3" applyNumberFormat="0" applyAlignment="0" applyProtection="0"/>
    <xf numFmtId="0" fontId="17" fillId="0" borderId="8" applyNumberFormat="0" applyFill="0" applyAlignment="0" applyProtection="0"/>
    <xf numFmtId="169" fontId="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2" fillId="0" borderId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18" fillId="0" borderId="0"/>
    <xf numFmtId="0" fontId="1" fillId="0" borderId="0"/>
    <xf numFmtId="0" fontId="6" fillId="23" borderId="9" applyNumberFormat="0" applyFont="0" applyAlignment="0" applyProtection="0"/>
    <xf numFmtId="0" fontId="19" fillId="21" borderId="10" applyNumberFormat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82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14" fontId="4" fillId="0" borderId="0" xfId="0" applyNumberFormat="1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65" fontId="4" fillId="2" borderId="2" xfId="2" applyFont="1" applyFill="1" applyBorder="1" applyAlignment="1">
      <alignment horizontal="left"/>
    </xf>
    <xf numFmtId="166" fontId="4" fillId="2" borderId="2" xfId="3" applyNumberFormat="1" applyFont="1" applyFill="1" applyBorder="1" applyAlignment="1">
      <alignment horizontal="center"/>
    </xf>
    <xf numFmtId="167" fontId="4" fillId="0" borderId="2" xfId="1" applyNumberFormat="1" applyFont="1" applyBorder="1" applyAlignment="1"/>
    <xf numFmtId="0" fontId="4" fillId="0" borderId="0" xfId="0" applyFont="1"/>
    <xf numFmtId="165" fontId="4" fillId="2" borderId="2" xfId="2" applyFont="1" applyFill="1" applyBorder="1"/>
    <xf numFmtId="165" fontId="3" fillId="2" borderId="2" xfId="2" applyFont="1" applyFill="1" applyBorder="1" applyAlignment="1">
      <alignment horizontal="left"/>
    </xf>
    <xf numFmtId="0" fontId="3" fillId="0" borderId="2" xfId="0" applyFont="1" applyBorder="1"/>
    <xf numFmtId="167" fontId="3" fillId="0" borderId="2" xfId="1" quotePrefix="1" applyNumberFormat="1" applyFont="1" applyBorder="1" applyAlignment="1"/>
    <xf numFmtId="167" fontId="3" fillId="0" borderId="2" xfId="1" applyNumberFormat="1" applyFont="1" applyBorder="1" applyAlignment="1"/>
    <xf numFmtId="0" fontId="3" fillId="0" borderId="0" xfId="0" applyFont="1"/>
    <xf numFmtId="0" fontId="4" fillId="0" borderId="0" xfId="0" applyFont="1" applyAlignment="1">
      <alignment horizontal="left" wrapText="1"/>
    </xf>
    <xf numFmtId="0" fontId="5" fillId="0" borderId="0" xfId="4" applyFont="1" applyAlignment="1">
      <alignment horizontal="right"/>
    </xf>
    <xf numFmtId="0" fontId="4" fillId="0" borderId="0" xfId="0" applyFont="1" applyFill="1"/>
    <xf numFmtId="0" fontId="4" fillId="0" borderId="0" xfId="0" applyFont="1" applyAlignment="1">
      <alignment horizontal="center"/>
    </xf>
    <xf numFmtId="43" fontId="4" fillId="0" borderId="0" xfId="43" applyFont="1" applyAlignment="1">
      <alignment horizontal="center"/>
    </xf>
    <xf numFmtId="9" fontId="4" fillId="0" borderId="2" xfId="52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3" fontId="4" fillId="0" borderId="2" xfId="43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2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3" fillId="0" borderId="0" xfId="0" applyFont="1" applyAlignment="1">
      <alignment horizontal="left" vertical="top"/>
    </xf>
    <xf numFmtId="0" fontId="23" fillId="24" borderId="14" xfId="0" applyFont="1" applyFill="1" applyBorder="1" applyAlignment="1">
      <alignment horizontal="center" vertical="center" wrapText="1" readingOrder="1"/>
    </xf>
    <xf numFmtId="9" fontId="24" fillId="25" borderId="15" xfId="0" applyNumberFormat="1" applyFont="1" applyFill="1" applyBorder="1" applyAlignment="1">
      <alignment horizontal="center" vertical="center" wrapText="1" readingOrder="1"/>
    </xf>
    <xf numFmtId="9" fontId="25" fillId="25" borderId="15" xfId="0" applyNumberFormat="1" applyFont="1" applyFill="1" applyBorder="1" applyAlignment="1">
      <alignment horizontal="center" vertical="center" wrapText="1" readingOrder="1"/>
    </xf>
    <xf numFmtId="9" fontId="26" fillId="25" borderId="15" xfId="0" applyNumberFormat="1" applyFont="1" applyFill="1" applyBorder="1" applyAlignment="1">
      <alignment horizontal="center" vertical="center" wrapText="1" readingOrder="1"/>
    </xf>
    <xf numFmtId="0" fontId="22" fillId="0" borderId="0" xfId="0" applyFont="1" applyAlignment="1">
      <alignment wrapText="1"/>
    </xf>
    <xf numFmtId="0" fontId="0" fillId="0" borderId="0" xfId="0" applyAlignment="1">
      <alignment wrapText="1"/>
    </xf>
    <xf numFmtId="0" fontId="27" fillId="0" borderId="0" xfId="0" applyFont="1" applyAlignment="1">
      <alignment horizontal="center" wrapText="1"/>
    </xf>
    <xf numFmtId="0" fontId="22" fillId="0" borderId="21" xfId="0" applyFont="1" applyBorder="1" applyAlignment="1">
      <alignment wrapText="1"/>
    </xf>
    <xf numFmtId="0" fontId="0" fillId="0" borderId="21" xfId="0" applyBorder="1" applyAlignment="1">
      <alignment wrapText="1"/>
    </xf>
    <xf numFmtId="0" fontId="28" fillId="0" borderId="0" xfId="0" applyFont="1" applyAlignment="1">
      <alignment wrapText="1"/>
    </xf>
    <xf numFmtId="0" fontId="4" fillId="0" borderId="0" xfId="0" applyFont="1" applyAlignment="1">
      <alignment horizontal="center" vertical="center"/>
    </xf>
    <xf numFmtId="0" fontId="29" fillId="0" borderId="0" xfId="0" applyFont="1" applyAlignment="1">
      <alignment horizontal="left"/>
    </xf>
    <xf numFmtId="3" fontId="0" fillId="0" borderId="0" xfId="0" applyNumberFormat="1"/>
    <xf numFmtId="0" fontId="31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/>
    </xf>
    <xf numFmtId="43" fontId="31" fillId="0" borderId="0" xfId="43" applyFont="1" applyBorder="1" applyAlignment="1">
      <alignment horizontal="center" vertical="center"/>
    </xf>
    <xf numFmtId="9" fontId="31" fillId="0" borderId="0" xfId="52" applyFont="1" applyBorder="1" applyAlignment="1">
      <alignment horizontal="center" vertical="center"/>
    </xf>
    <xf numFmtId="0" fontId="4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vertical="top"/>
    </xf>
    <xf numFmtId="0" fontId="3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31" fillId="0" borderId="0" xfId="0" applyFont="1" applyAlignment="1">
      <alignment vertical="center"/>
    </xf>
    <xf numFmtId="164" fontId="31" fillId="0" borderId="0" xfId="0" applyNumberFormat="1" applyFont="1" applyAlignment="1">
      <alignment vertical="center"/>
    </xf>
    <xf numFmtId="0" fontId="33" fillId="0" borderId="0" xfId="0" applyFont="1"/>
    <xf numFmtId="0" fontId="4" fillId="0" borderId="0" xfId="0" applyFont="1" applyAlignment="1">
      <alignment horizontal="right"/>
    </xf>
    <xf numFmtId="0" fontId="3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justify" wrapText="1"/>
    </xf>
    <xf numFmtId="0" fontId="4" fillId="27" borderId="0" xfId="0" applyFont="1" applyFill="1" applyAlignment="1">
      <alignment horizontal="justify" wrapText="1"/>
    </xf>
    <xf numFmtId="0" fontId="4" fillId="0" borderId="0" xfId="0" applyFont="1" applyAlignment="1">
      <alignment horizontal="justify" wrapText="1"/>
    </xf>
    <xf numFmtId="0" fontId="30" fillId="0" borderId="18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0" fontId="23" fillId="24" borderId="12" xfId="0" applyFont="1" applyFill="1" applyBorder="1" applyAlignment="1">
      <alignment horizontal="center" vertical="center" wrapText="1" readingOrder="1"/>
    </xf>
    <xf numFmtId="0" fontId="23" fillId="24" borderId="13" xfId="0" applyFont="1" applyFill="1" applyBorder="1" applyAlignment="1">
      <alignment horizontal="center" vertical="center" wrapText="1" readingOrder="1"/>
    </xf>
    <xf numFmtId="9" fontId="26" fillId="26" borderId="16" xfId="0" applyNumberFormat="1" applyFont="1" applyFill="1" applyBorder="1" applyAlignment="1">
      <alignment horizontal="center" vertical="center" wrapText="1" readingOrder="1"/>
    </xf>
    <xf numFmtId="9" fontId="26" fillId="26" borderId="17" xfId="0" applyNumberFormat="1" applyFont="1" applyFill="1" applyBorder="1" applyAlignment="1">
      <alignment horizontal="center" vertical="center" wrapText="1" readingOrder="1"/>
    </xf>
    <xf numFmtId="0" fontId="27" fillId="0" borderId="2" xfId="0" applyFont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</cellXfs>
  <cellStyles count="56"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40% - Accent1" xfId="11"/>
    <cellStyle name="40% - Accent2" xfId="12"/>
    <cellStyle name="40% - Accent3" xfId="13"/>
    <cellStyle name="40% - Accent4" xfId="14"/>
    <cellStyle name="40% - Accent5" xfId="15"/>
    <cellStyle name="40% - Accent6" xfId="16"/>
    <cellStyle name="60% - Accent1" xfId="17"/>
    <cellStyle name="60% - Accent2" xfId="18"/>
    <cellStyle name="60% - Accent3" xfId="19"/>
    <cellStyle name="60% - Accent4" xfId="20"/>
    <cellStyle name="60% - Accent5" xfId="21"/>
    <cellStyle name="60% - Accent6" xfId="22"/>
    <cellStyle name="Accent1" xfId="23"/>
    <cellStyle name="Accent2" xfId="24"/>
    <cellStyle name="Accent3" xfId="25"/>
    <cellStyle name="Accent4" xfId="26"/>
    <cellStyle name="Accent5" xfId="27"/>
    <cellStyle name="Accent6" xfId="28"/>
    <cellStyle name="Bad" xfId="29"/>
    <cellStyle name="Calculation" xfId="30"/>
    <cellStyle name="Check Cell" xfId="31"/>
    <cellStyle name="Euro" xfId="32"/>
    <cellStyle name="Explanatory Text" xfId="33"/>
    <cellStyle name="Good" xfId="34"/>
    <cellStyle name="Heading 1" xfId="35"/>
    <cellStyle name="Heading 2" xfId="36"/>
    <cellStyle name="Heading 3" xfId="37"/>
    <cellStyle name="Heading 4" xfId="38"/>
    <cellStyle name="Input" xfId="39"/>
    <cellStyle name="Linked Cell" xfId="40"/>
    <cellStyle name="Millares 2" xfId="41"/>
    <cellStyle name="Millares 2 2" xfId="42"/>
    <cellStyle name="Millares 3" xfId="43"/>
    <cellStyle name="Millares 4" xfId="44"/>
    <cellStyle name="Millares_Gtia. sept.- octubre 2013" xfId="3"/>
    <cellStyle name="Moneda" xfId="1" builtinId="4"/>
    <cellStyle name="Moneda 2" xfId="45"/>
    <cellStyle name="Normal" xfId="0" builtinId="0"/>
    <cellStyle name="Normal 2" xfId="4"/>
    <cellStyle name="Normal 3" xfId="46"/>
    <cellStyle name="Normal 3 2" xfId="47"/>
    <cellStyle name="Normal 4" xfId="48"/>
    <cellStyle name="Normal 5" xfId="2"/>
    <cellStyle name="Note" xfId="49"/>
    <cellStyle name="Output" xfId="50"/>
    <cellStyle name="Porcentaje 2" xfId="51"/>
    <cellStyle name="Porcentaje 3" xfId="52"/>
    <cellStyle name="Porcentaje 4" xfId="53"/>
    <cellStyle name="Title" xfId="54"/>
    <cellStyle name="Warning Text" xfId="5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A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06080861932242"/>
          <c:y val="3.8905013239933194E-2"/>
          <c:w val="0.73021783456868417"/>
          <c:h val="0.6630603242645469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'Gráfico II'!$I$1</c:f>
              <c:strCache>
                <c:ptCount val="1"/>
                <c:pt idx="0">
                  <c:v>GARANTÍA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'Gráfico II'!$G$3:$G$4</c:f>
              <c:strCache>
                <c:ptCount val="2"/>
                <c:pt idx="0">
                  <c:v>Mayo - Junio 2017</c:v>
                </c:pt>
                <c:pt idx="1">
                  <c:v>Mayo - Junio 2018</c:v>
                </c:pt>
              </c:strCache>
            </c:strRef>
          </c:cat>
          <c:val>
            <c:numRef>
              <c:f>'Gráfico II'!$I$3:$I$4</c:f>
              <c:numCache>
                <c:formatCode>_(* #,##0.00_);_(* \(#,##0.00\);_(* "-"??_);_(@_)</c:formatCode>
                <c:ptCount val="2"/>
                <c:pt idx="0">
                  <c:v>198083845.91999999</c:v>
                </c:pt>
                <c:pt idx="1">
                  <c:v>98050755.820000008</c:v>
                </c:pt>
              </c:numCache>
            </c:numRef>
          </c:val>
        </c:ser>
        <c:ser>
          <c:idx val="0"/>
          <c:order val="1"/>
          <c:tx>
            <c:strRef>
              <c:f>'Gráfico II'!$H$1</c:f>
              <c:strCache>
                <c:ptCount val="1"/>
                <c:pt idx="0">
                  <c:v>COPARTICIPACIÓN DIARIA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'Gráfico II'!$G$3:$G$4</c:f>
              <c:strCache>
                <c:ptCount val="2"/>
                <c:pt idx="0">
                  <c:v>Mayo - Junio 2017</c:v>
                </c:pt>
                <c:pt idx="1">
                  <c:v>Mayo - Junio 2018</c:v>
                </c:pt>
              </c:strCache>
            </c:strRef>
          </c:cat>
          <c:val>
            <c:numRef>
              <c:f>'Gráfico II'!$H$3:$H$4</c:f>
              <c:numCache>
                <c:formatCode>_(* #,##0.00_);_(* \(#,##0.00\);_(* "-"??_);_(@_)</c:formatCode>
                <c:ptCount val="2"/>
                <c:pt idx="0">
                  <c:v>897026798.38000011</c:v>
                </c:pt>
                <c:pt idx="1">
                  <c:v>1447850393.2200003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0550656"/>
        <c:axId val="90552192"/>
      </c:barChart>
      <c:catAx>
        <c:axId val="905506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AR"/>
          </a:p>
        </c:txPr>
        <c:crossAx val="90552192"/>
        <c:crosses val="autoZero"/>
        <c:auto val="1"/>
        <c:lblAlgn val="ctr"/>
        <c:lblOffset val="100"/>
        <c:noMultiLvlLbl val="0"/>
      </c:catAx>
      <c:valAx>
        <c:axId val="90552192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crossAx val="90550656"/>
        <c:crosses val="autoZero"/>
        <c:crossBetween val="between"/>
        <c:dispUnits>
          <c:builtInUnit val="millions"/>
          <c:dispUnitsLbl>
            <c:layout/>
          </c:dispUnitsLbl>
        </c:dispUnits>
      </c:valAx>
    </c:plotArea>
    <c:legend>
      <c:legendPos val="r"/>
      <c:layout>
        <c:manualLayout>
          <c:xMode val="edge"/>
          <c:yMode val="edge"/>
          <c:x val="0.18519385790670359"/>
          <c:y val="0.85713371242649883"/>
          <c:w val="0.73539131712597317"/>
          <c:h val="8.8185101357158679E-2"/>
        </c:manualLayout>
      </c:layout>
      <c:overlay val="0"/>
      <c:spPr>
        <a:ln>
          <a:solidFill>
            <a:schemeClr val="tx1"/>
          </a:solidFill>
        </a:ln>
      </c:spPr>
    </c:legend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>
          <a:latin typeface="Century Gothic" pitchFamily="34" charset="0"/>
        </a:defRPr>
      </a:pPr>
      <a:endParaRPr lang="es-AR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22</xdr:row>
      <xdr:rowOff>95249</xdr:rowOff>
    </xdr:from>
    <xdr:to>
      <xdr:col>0</xdr:col>
      <xdr:colOff>1799059</xdr:colOff>
      <xdr:row>33</xdr:row>
      <xdr:rowOff>201512</xdr:rowOff>
    </xdr:to>
    <xdr:sp macro="" textlink="">
      <xdr:nvSpPr>
        <xdr:cNvPr id="2" name="3 Flecha arriba"/>
        <xdr:cNvSpPr/>
      </xdr:nvSpPr>
      <xdr:spPr>
        <a:xfrm>
          <a:off x="142875" y="6429374"/>
          <a:ext cx="1656184" cy="2411313"/>
        </a:xfrm>
        <a:prstGeom prst="upArrow">
          <a:avLst/>
        </a:prstGeom>
        <a:solidFill>
          <a:schemeClr val="accent1">
            <a:lumMod val="75000"/>
          </a:schemeClr>
        </a:solidFill>
        <a:ln w="12700"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A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AR" sz="2400" b="1">
              <a:latin typeface="Century Gothic" pitchFamily="34" charset="0"/>
            </a:rPr>
            <a:t>30%</a:t>
          </a:r>
        </a:p>
      </xdr:txBody>
    </xdr:sp>
    <xdr:clientData/>
  </xdr:twoCellAnchor>
  <xdr:twoCellAnchor>
    <xdr:from>
      <xdr:col>1</xdr:col>
      <xdr:colOff>152400</xdr:colOff>
      <xdr:row>11</xdr:row>
      <xdr:rowOff>209550</xdr:rowOff>
    </xdr:from>
    <xdr:to>
      <xdr:col>1</xdr:col>
      <xdr:colOff>1808584</xdr:colOff>
      <xdr:row>34</xdr:row>
      <xdr:rowOff>3745</xdr:rowOff>
    </xdr:to>
    <xdr:sp macro="" textlink="">
      <xdr:nvSpPr>
        <xdr:cNvPr id="3" name="4 Flecha arriba"/>
        <xdr:cNvSpPr/>
      </xdr:nvSpPr>
      <xdr:spPr>
        <a:xfrm>
          <a:off x="2095500" y="5000625"/>
          <a:ext cx="1656184" cy="4623370"/>
        </a:xfrm>
        <a:prstGeom prst="upArrow">
          <a:avLst/>
        </a:prstGeom>
        <a:solidFill>
          <a:srgbClr val="C00000"/>
        </a:solidFill>
        <a:ln w="12700"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A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AR" sz="2400" b="1">
              <a:latin typeface="Century Gothic" pitchFamily="34" charset="0"/>
            </a:rPr>
            <a:t>73%</a:t>
          </a:r>
        </a:p>
      </xdr:txBody>
    </xdr:sp>
    <xdr:clientData/>
  </xdr:twoCellAnchor>
  <xdr:twoCellAnchor>
    <xdr:from>
      <xdr:col>2</xdr:col>
      <xdr:colOff>152400</xdr:colOff>
      <xdr:row>19</xdr:row>
      <xdr:rowOff>19050</xdr:rowOff>
    </xdr:from>
    <xdr:to>
      <xdr:col>2</xdr:col>
      <xdr:colOff>1808584</xdr:colOff>
      <xdr:row>34</xdr:row>
      <xdr:rowOff>1860</xdr:rowOff>
    </xdr:to>
    <xdr:sp macro="" textlink="">
      <xdr:nvSpPr>
        <xdr:cNvPr id="4" name="5 Flecha arriba"/>
        <xdr:cNvSpPr/>
      </xdr:nvSpPr>
      <xdr:spPr>
        <a:xfrm>
          <a:off x="4038600" y="5934075"/>
          <a:ext cx="1656184" cy="3126060"/>
        </a:xfrm>
        <a:prstGeom prst="upArrow">
          <a:avLst/>
        </a:prstGeom>
        <a:solidFill>
          <a:schemeClr val="accent6">
            <a:lumMod val="75000"/>
          </a:schemeClr>
        </a:solidFill>
        <a:ln w="12700"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A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AR" sz="2400" b="1">
              <a:solidFill>
                <a:schemeClr val="tx1"/>
              </a:solidFill>
              <a:latin typeface="Century Gothic" pitchFamily="34" charset="0"/>
            </a:rPr>
            <a:t>41%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61911</xdr:rowOff>
    </xdr:from>
    <xdr:to>
      <xdr:col>4</xdr:col>
      <xdr:colOff>657225</xdr:colOff>
      <xdr:row>23</xdr:row>
      <xdr:rowOff>28574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0.80877</cdr:x>
      <cdr:y>0.03285</cdr:y>
    </cdr:from>
    <cdr:to>
      <cdr:x>0.9614</cdr:x>
      <cdr:y>0.13009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4391026" y="119064"/>
          <a:ext cx="828676" cy="3524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AR" sz="1600" b="1">
              <a:latin typeface="Century Gothic" pitchFamily="34" charset="0"/>
            </a:rPr>
            <a:t>+</a:t>
          </a:r>
          <a:r>
            <a:rPr lang="es-AR" sz="1600" b="1" baseline="0">
              <a:latin typeface="Century Gothic" pitchFamily="34" charset="0"/>
            </a:rPr>
            <a:t> </a:t>
          </a:r>
          <a:r>
            <a:rPr lang="es-AR" sz="1600" b="1">
              <a:latin typeface="Century Gothic" pitchFamily="34" charset="0"/>
            </a:rPr>
            <a:t>41%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ase%20Mayo%20-%20Juni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igos"/>
      <sheetName val="Datos_bim 18"/>
      <sheetName val="Datos_bim 17"/>
      <sheetName val="Tabla"/>
      <sheetName val="Mayo Junio 2018"/>
    </sheetNames>
    <sheetDataSet>
      <sheetData sheetId="0"/>
      <sheetData sheetId="1"/>
      <sheetData sheetId="2"/>
      <sheetData sheetId="3"/>
      <sheetData sheetId="4">
        <row r="84">
          <cell r="F84">
            <v>67049387.789999992</v>
          </cell>
          <cell r="K84">
            <v>31001368.03000002</v>
          </cell>
          <cell r="P84">
            <v>653932766.54000008</v>
          </cell>
          <cell r="S84">
            <v>164461113.26999998</v>
          </cell>
          <cell r="W84">
            <v>243094031.84000003</v>
          </cell>
          <cell r="X84">
            <v>33622732.650000006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M84"/>
  <sheetViews>
    <sheetView showGridLines="0" tabSelected="1" workbookViewId="0">
      <selection activeCell="I82" activeCellId="1" sqref="E82 I82"/>
    </sheetView>
  </sheetViews>
  <sheetFormatPr baseColWidth="10" defaultColWidth="11.42578125" defaultRowHeight="13.5" x14ac:dyDescent="0.25"/>
  <cols>
    <col min="1" max="1" width="28.42578125" style="10" customWidth="1"/>
    <col min="2" max="2" width="15.5703125" style="10" customWidth="1"/>
    <col min="3" max="5" width="19.28515625" style="10" customWidth="1"/>
    <col min="6" max="6" width="4.5703125" style="10" customWidth="1"/>
    <col min="7" max="8" width="19.28515625" style="10" hidden="1" customWidth="1"/>
    <col min="9" max="9" width="19.28515625" style="10" customWidth="1"/>
    <col min="10" max="10" width="4.5703125" style="10" customWidth="1"/>
    <col min="11" max="11" width="19.28515625" style="10" customWidth="1"/>
    <col min="12" max="16384" width="11.42578125" style="10"/>
  </cols>
  <sheetData>
    <row r="1" spans="1:13" s="2" customFormat="1" ht="19.5" customHeight="1" x14ac:dyDescent="0.2">
      <c r="A1" s="1" t="s">
        <v>111</v>
      </c>
      <c r="G1" s="4"/>
      <c r="H1" s="4"/>
      <c r="I1" s="4"/>
      <c r="J1" s="3" t="s">
        <v>0</v>
      </c>
      <c r="K1" s="4">
        <f ca="1">+TODAY()</f>
        <v>43314</v>
      </c>
    </row>
    <row r="2" spans="1:13" s="6" customFormat="1" ht="21.75" customHeight="1" x14ac:dyDescent="0.2">
      <c r="A2" s="65" t="s">
        <v>1</v>
      </c>
      <c r="B2" s="65" t="s">
        <v>2</v>
      </c>
      <c r="C2" s="62" t="s">
        <v>112</v>
      </c>
      <c r="D2" s="63"/>
      <c r="E2" s="64"/>
      <c r="G2" s="67" t="s">
        <v>104</v>
      </c>
      <c r="H2" s="67" t="s">
        <v>105</v>
      </c>
      <c r="I2" s="67" t="s">
        <v>113</v>
      </c>
      <c r="K2" s="67" t="s">
        <v>114</v>
      </c>
    </row>
    <row r="3" spans="1:13" s="6" customFormat="1" ht="21.75" customHeight="1" x14ac:dyDescent="0.2">
      <c r="A3" s="66"/>
      <c r="B3" s="66"/>
      <c r="C3" s="5" t="s">
        <v>101</v>
      </c>
      <c r="D3" s="5" t="s">
        <v>102</v>
      </c>
      <c r="E3" s="5" t="s">
        <v>103</v>
      </c>
      <c r="G3" s="68"/>
      <c r="H3" s="68"/>
      <c r="I3" s="68"/>
      <c r="K3" s="68"/>
    </row>
    <row r="4" spans="1:13" ht="16.5" customHeight="1" x14ac:dyDescent="0.25">
      <c r="A4" s="7" t="s">
        <v>3</v>
      </c>
      <c r="B4" s="8" t="s">
        <v>4</v>
      </c>
      <c r="C4" s="9">
        <v>343058.19</v>
      </c>
      <c r="D4" s="9">
        <v>18709.32</v>
      </c>
      <c r="E4" s="9">
        <f t="shared" ref="E4:E35" si="0">+D4+C4</f>
        <v>361767.51</v>
      </c>
      <c r="G4" s="9">
        <v>5118187.1599999992</v>
      </c>
      <c r="H4" s="9">
        <v>335123.85000000003</v>
      </c>
      <c r="I4" s="9">
        <f>+G4+H4</f>
        <v>5453311.0099999988</v>
      </c>
      <c r="K4" s="9">
        <f>+E4+I4</f>
        <v>5815078.5199999986</v>
      </c>
      <c r="M4" s="6"/>
    </row>
    <row r="5" spans="1:13" ht="16.5" customHeight="1" x14ac:dyDescent="0.25">
      <c r="A5" s="7" t="s">
        <v>5</v>
      </c>
      <c r="B5" s="8" t="s">
        <v>4</v>
      </c>
      <c r="C5" s="9">
        <v>394880.66</v>
      </c>
      <c r="D5" s="9">
        <v>55244.43</v>
      </c>
      <c r="E5" s="9">
        <f t="shared" si="0"/>
        <v>450125.08999999997</v>
      </c>
      <c r="G5" s="9">
        <v>5891342.0499999989</v>
      </c>
      <c r="H5" s="9">
        <v>717101.94</v>
      </c>
      <c r="I5" s="9">
        <f t="shared" ref="I5:I68" si="1">+G5+H5</f>
        <v>6608443.9899999984</v>
      </c>
      <c r="K5" s="9">
        <f t="shared" ref="K5:K68" si="2">+E5+I5</f>
        <v>7058569.0799999982</v>
      </c>
    </row>
    <row r="6" spans="1:13" ht="16.5" customHeight="1" x14ac:dyDescent="0.25">
      <c r="A6" s="7" t="s">
        <v>6</v>
      </c>
      <c r="B6" s="8" t="s">
        <v>7</v>
      </c>
      <c r="C6" s="9">
        <v>370280.24</v>
      </c>
      <c r="D6" s="9">
        <v>53802.87</v>
      </c>
      <c r="E6" s="9">
        <f t="shared" si="0"/>
        <v>424083.11</v>
      </c>
      <c r="G6" s="9">
        <v>5524320.8700000001</v>
      </c>
      <c r="H6" s="9">
        <v>701420.46</v>
      </c>
      <c r="I6" s="9">
        <f t="shared" si="1"/>
        <v>6225741.3300000001</v>
      </c>
      <c r="K6" s="9">
        <f t="shared" si="2"/>
        <v>6649824.4400000004</v>
      </c>
    </row>
    <row r="7" spans="1:13" ht="16.5" customHeight="1" x14ac:dyDescent="0.25">
      <c r="A7" s="7" t="s">
        <v>8</v>
      </c>
      <c r="B7" s="8" t="s">
        <v>9</v>
      </c>
      <c r="C7" s="9">
        <v>367571.45</v>
      </c>
      <c r="D7" s="9">
        <v>33875.19</v>
      </c>
      <c r="E7" s="9">
        <f t="shared" si="0"/>
        <v>401446.64</v>
      </c>
      <c r="G7" s="9">
        <v>5483907.71</v>
      </c>
      <c r="H7" s="9">
        <v>583747.16</v>
      </c>
      <c r="I7" s="9">
        <f t="shared" si="1"/>
        <v>6067654.8700000001</v>
      </c>
      <c r="K7" s="9">
        <f t="shared" si="2"/>
        <v>6469101.5099999998</v>
      </c>
    </row>
    <row r="8" spans="1:13" ht="16.5" customHeight="1" x14ac:dyDescent="0.25">
      <c r="A8" s="7" t="s">
        <v>10</v>
      </c>
      <c r="B8" s="8" t="s">
        <v>4</v>
      </c>
      <c r="C8" s="9">
        <v>628742.22</v>
      </c>
      <c r="D8" s="9">
        <v>260761.81</v>
      </c>
      <c r="E8" s="9">
        <f t="shared" si="0"/>
        <v>889504.03</v>
      </c>
      <c r="G8" s="9">
        <v>9380392.1499999985</v>
      </c>
      <c r="H8" s="9">
        <v>3610840.34</v>
      </c>
      <c r="I8" s="9">
        <f t="shared" si="1"/>
        <v>12991232.489999998</v>
      </c>
      <c r="K8" s="9">
        <f t="shared" si="2"/>
        <v>13880736.519999998</v>
      </c>
    </row>
    <row r="9" spans="1:13" ht="16.5" customHeight="1" x14ac:dyDescent="0.25">
      <c r="A9" s="7" t="s">
        <v>11</v>
      </c>
      <c r="B9" s="8" t="s">
        <v>4</v>
      </c>
      <c r="C9" s="9">
        <v>608251.93000000005</v>
      </c>
      <c r="D9" s="9">
        <v>202934.95</v>
      </c>
      <c r="E9" s="9">
        <f t="shared" si="0"/>
        <v>811186.88000000012</v>
      </c>
      <c r="G9" s="9">
        <v>9074691.379999999</v>
      </c>
      <c r="H9" s="9">
        <v>2837969.02</v>
      </c>
      <c r="I9" s="9">
        <f t="shared" si="1"/>
        <v>11912660.399999999</v>
      </c>
      <c r="K9" s="9">
        <f t="shared" si="2"/>
        <v>12723847.279999999</v>
      </c>
    </row>
    <row r="10" spans="1:13" ht="16.5" customHeight="1" x14ac:dyDescent="0.25">
      <c r="A10" s="7" t="s">
        <v>12</v>
      </c>
      <c r="B10" s="8" t="s">
        <v>9</v>
      </c>
      <c r="C10" s="9">
        <v>409088.43</v>
      </c>
      <c r="D10" s="9">
        <v>61252.5</v>
      </c>
      <c r="E10" s="9">
        <f t="shared" si="0"/>
        <v>470340.93</v>
      </c>
      <c r="G10" s="9">
        <v>6103311.9000000013</v>
      </c>
      <c r="H10" s="9">
        <v>789017.68</v>
      </c>
      <c r="I10" s="9">
        <f t="shared" si="1"/>
        <v>6892329.580000001</v>
      </c>
      <c r="K10" s="9">
        <f t="shared" si="2"/>
        <v>7362670.5100000007</v>
      </c>
    </row>
    <row r="11" spans="1:13" ht="16.5" customHeight="1" x14ac:dyDescent="0.25">
      <c r="A11" s="7" t="s">
        <v>13</v>
      </c>
      <c r="B11" s="8" t="s">
        <v>7</v>
      </c>
      <c r="C11" s="9">
        <v>373773.52</v>
      </c>
      <c r="D11" s="9">
        <v>44056.04</v>
      </c>
      <c r="E11" s="9">
        <f t="shared" si="0"/>
        <v>417829.56</v>
      </c>
      <c r="G11" s="9">
        <v>5576438.2000000011</v>
      </c>
      <c r="H11" s="9">
        <v>545298.18999999994</v>
      </c>
      <c r="I11" s="9">
        <f t="shared" si="1"/>
        <v>6121736.3900000006</v>
      </c>
      <c r="K11" s="9">
        <f t="shared" si="2"/>
        <v>6539565.9500000002</v>
      </c>
    </row>
    <row r="12" spans="1:13" ht="16.5" customHeight="1" x14ac:dyDescent="0.25">
      <c r="A12" s="7" t="s">
        <v>14</v>
      </c>
      <c r="B12" s="8" t="s">
        <v>9</v>
      </c>
      <c r="C12" s="9">
        <v>515831.06</v>
      </c>
      <c r="D12" s="9">
        <v>161067.60999999999</v>
      </c>
      <c r="E12" s="9">
        <f t="shared" si="0"/>
        <v>676898.66999999993</v>
      </c>
      <c r="G12" s="9">
        <v>7695836.8800000008</v>
      </c>
      <c r="H12" s="9">
        <v>2579095.4400000004</v>
      </c>
      <c r="I12" s="9">
        <f t="shared" si="1"/>
        <v>10274932.32</v>
      </c>
      <c r="K12" s="9">
        <f t="shared" si="2"/>
        <v>10951830.99</v>
      </c>
    </row>
    <row r="13" spans="1:13" ht="16.5" customHeight="1" x14ac:dyDescent="0.25">
      <c r="A13" s="7" t="s">
        <v>15</v>
      </c>
      <c r="B13" s="8" t="s">
        <v>4</v>
      </c>
      <c r="C13" s="9">
        <v>1715089.81</v>
      </c>
      <c r="D13" s="9">
        <v>960732.4</v>
      </c>
      <c r="E13" s="9">
        <f t="shared" si="0"/>
        <v>2675822.21</v>
      </c>
      <c r="G13" s="9">
        <v>25587934.799999993</v>
      </c>
      <c r="H13" s="9">
        <v>15741425.989999996</v>
      </c>
      <c r="I13" s="9">
        <f t="shared" si="1"/>
        <v>41329360.789999992</v>
      </c>
      <c r="K13" s="9">
        <f t="shared" si="2"/>
        <v>44005182.999999993</v>
      </c>
    </row>
    <row r="14" spans="1:13" ht="16.5" customHeight="1" x14ac:dyDescent="0.25">
      <c r="A14" s="7" t="s">
        <v>16</v>
      </c>
      <c r="B14" s="8" t="s">
        <v>7</v>
      </c>
      <c r="C14" s="9">
        <v>1416445.14</v>
      </c>
      <c r="D14" s="9">
        <v>674735.48</v>
      </c>
      <c r="E14" s="9">
        <f t="shared" si="0"/>
        <v>2091180.6199999999</v>
      </c>
      <c r="G14" s="9">
        <v>21132366.02</v>
      </c>
      <c r="H14" s="9">
        <v>12063752.800000001</v>
      </c>
      <c r="I14" s="9">
        <f t="shared" si="1"/>
        <v>33196118.82</v>
      </c>
      <c r="K14" s="9">
        <f t="shared" si="2"/>
        <v>35287299.439999998</v>
      </c>
    </row>
    <row r="15" spans="1:13" ht="16.5" customHeight="1" x14ac:dyDescent="0.25">
      <c r="A15" s="7" t="s">
        <v>17</v>
      </c>
      <c r="B15" s="8" t="s">
        <v>7</v>
      </c>
      <c r="C15" s="9">
        <v>471685.74</v>
      </c>
      <c r="D15" s="9">
        <v>63965.120000000003</v>
      </c>
      <c r="E15" s="9">
        <f t="shared" si="0"/>
        <v>535650.86</v>
      </c>
      <c r="G15" s="9">
        <v>7037219.7499999981</v>
      </c>
      <c r="H15" s="9">
        <v>1193967.33</v>
      </c>
      <c r="I15" s="9">
        <f t="shared" si="1"/>
        <v>8231187.0799999982</v>
      </c>
      <c r="K15" s="9">
        <f t="shared" si="2"/>
        <v>8766837.9399999976</v>
      </c>
    </row>
    <row r="16" spans="1:13" ht="16.5" customHeight="1" x14ac:dyDescent="0.25">
      <c r="A16" s="7" t="s">
        <v>18</v>
      </c>
      <c r="B16" s="8" t="s">
        <v>7</v>
      </c>
      <c r="C16" s="9">
        <v>375000.52</v>
      </c>
      <c r="D16" s="9">
        <v>57321.53</v>
      </c>
      <c r="E16" s="9">
        <f t="shared" si="0"/>
        <v>432322.05000000005</v>
      </c>
      <c r="G16" s="9">
        <v>5594744.1700000009</v>
      </c>
      <c r="H16" s="9">
        <v>777268.82000000007</v>
      </c>
      <c r="I16" s="9">
        <f t="shared" si="1"/>
        <v>6372012.9900000012</v>
      </c>
      <c r="K16" s="9">
        <f t="shared" si="2"/>
        <v>6804335.040000001</v>
      </c>
    </row>
    <row r="17" spans="1:11" ht="16.5" customHeight="1" x14ac:dyDescent="0.25">
      <c r="A17" s="7" t="s">
        <v>19</v>
      </c>
      <c r="B17" s="8" t="s">
        <v>7</v>
      </c>
      <c r="C17" s="9">
        <v>347396.29</v>
      </c>
      <c r="D17" s="9">
        <v>37598.46</v>
      </c>
      <c r="E17" s="9">
        <f t="shared" si="0"/>
        <v>384994.75</v>
      </c>
      <c r="G17" s="9">
        <v>5182908.4899999993</v>
      </c>
      <c r="H17" s="9">
        <v>462961.51</v>
      </c>
      <c r="I17" s="9">
        <f t="shared" si="1"/>
        <v>5645869.9999999991</v>
      </c>
      <c r="K17" s="9">
        <f t="shared" si="2"/>
        <v>6030864.7499999991</v>
      </c>
    </row>
    <row r="18" spans="1:11" ht="16.5" customHeight="1" x14ac:dyDescent="0.25">
      <c r="A18" s="7" t="s">
        <v>20</v>
      </c>
      <c r="B18" s="8" t="s">
        <v>7</v>
      </c>
      <c r="C18" s="9">
        <v>3006293.42</v>
      </c>
      <c r="D18" s="9">
        <v>1886368.14</v>
      </c>
      <c r="E18" s="9">
        <f t="shared" si="0"/>
        <v>4892661.5599999996</v>
      </c>
      <c r="G18" s="9">
        <v>44851784.880000003</v>
      </c>
      <c r="H18" s="9">
        <v>27125738.350000001</v>
      </c>
      <c r="I18" s="9">
        <f t="shared" si="1"/>
        <v>71977523.230000004</v>
      </c>
      <c r="K18" s="9">
        <f t="shared" si="2"/>
        <v>76870184.790000007</v>
      </c>
    </row>
    <row r="19" spans="1:11" ht="16.5" customHeight="1" x14ac:dyDescent="0.25">
      <c r="A19" s="7" t="s">
        <v>21</v>
      </c>
      <c r="B19" s="8" t="s">
        <v>7</v>
      </c>
      <c r="C19" s="9">
        <v>6521411.1900000004</v>
      </c>
      <c r="D19" s="9">
        <v>4522495.07</v>
      </c>
      <c r="E19" s="9">
        <f t="shared" si="0"/>
        <v>11043906.260000002</v>
      </c>
      <c r="G19" s="9">
        <v>97294872.149999991</v>
      </c>
      <c r="H19" s="9">
        <v>59942012.000000007</v>
      </c>
      <c r="I19" s="9">
        <f t="shared" si="1"/>
        <v>157236884.15000001</v>
      </c>
      <c r="K19" s="9">
        <f t="shared" si="2"/>
        <v>168280790.41</v>
      </c>
    </row>
    <row r="20" spans="1:11" ht="16.5" customHeight="1" x14ac:dyDescent="0.25">
      <c r="A20" s="7" t="s">
        <v>22</v>
      </c>
      <c r="B20" s="8" t="s">
        <v>7</v>
      </c>
      <c r="C20" s="9">
        <v>357855.99</v>
      </c>
      <c r="D20" s="9">
        <v>29190.89</v>
      </c>
      <c r="E20" s="9">
        <f t="shared" si="0"/>
        <v>387046.88</v>
      </c>
      <c r="G20" s="9">
        <v>5338959.93</v>
      </c>
      <c r="H20" s="9">
        <v>476279.93000000005</v>
      </c>
      <c r="I20" s="9">
        <f t="shared" si="1"/>
        <v>5815239.8599999994</v>
      </c>
      <c r="K20" s="9">
        <f t="shared" si="2"/>
        <v>6202286.7399999993</v>
      </c>
    </row>
    <row r="21" spans="1:11" ht="16.5" customHeight="1" x14ac:dyDescent="0.25">
      <c r="A21" s="7" t="s">
        <v>23</v>
      </c>
      <c r="B21" s="8" t="s">
        <v>4</v>
      </c>
      <c r="C21" s="9">
        <v>1188470.51</v>
      </c>
      <c r="D21" s="9">
        <v>787165.03</v>
      </c>
      <c r="E21" s="9">
        <f t="shared" si="0"/>
        <v>1975635.54</v>
      </c>
      <c r="G21" s="9">
        <v>17731144.890000004</v>
      </c>
      <c r="H21" s="9">
        <v>11088514.17</v>
      </c>
      <c r="I21" s="9">
        <f t="shared" si="1"/>
        <v>28819659.060000002</v>
      </c>
      <c r="K21" s="9">
        <f t="shared" si="2"/>
        <v>30795294.600000001</v>
      </c>
    </row>
    <row r="22" spans="1:11" ht="16.5" customHeight="1" x14ac:dyDescent="0.25">
      <c r="A22" s="7" t="s">
        <v>24</v>
      </c>
      <c r="B22" s="8" t="s">
        <v>4</v>
      </c>
      <c r="C22" s="9">
        <v>940146.4</v>
      </c>
      <c r="D22" s="9">
        <v>376446.51</v>
      </c>
      <c r="E22" s="9">
        <f t="shared" si="0"/>
        <v>1316592.9100000001</v>
      </c>
      <c r="G22" s="9">
        <v>14026323.649999997</v>
      </c>
      <c r="H22" s="9">
        <v>6673201.5800000001</v>
      </c>
      <c r="I22" s="9">
        <f t="shared" si="1"/>
        <v>20699525.229999997</v>
      </c>
      <c r="K22" s="9">
        <f t="shared" si="2"/>
        <v>22016118.139999997</v>
      </c>
    </row>
    <row r="23" spans="1:11" ht="16.5" customHeight="1" x14ac:dyDescent="0.25">
      <c r="A23" s="7" t="s">
        <v>25</v>
      </c>
      <c r="B23" s="8" t="s">
        <v>7</v>
      </c>
      <c r="C23" s="9">
        <v>333067.83</v>
      </c>
      <c r="D23" s="9">
        <v>19741.669999999998</v>
      </c>
      <c r="E23" s="9">
        <f t="shared" si="0"/>
        <v>352809.5</v>
      </c>
      <c r="G23" s="9">
        <v>4969138.0300000012</v>
      </c>
      <c r="H23" s="9">
        <v>449784.85999999993</v>
      </c>
      <c r="I23" s="9">
        <f t="shared" si="1"/>
        <v>5418922.8900000015</v>
      </c>
      <c r="K23" s="9">
        <f t="shared" si="2"/>
        <v>5771732.3900000015</v>
      </c>
    </row>
    <row r="24" spans="1:11" ht="16.5" customHeight="1" x14ac:dyDescent="0.25">
      <c r="A24" s="7" t="s">
        <v>26</v>
      </c>
      <c r="B24" s="8" t="s">
        <v>7</v>
      </c>
      <c r="C24" s="9">
        <v>385259.08</v>
      </c>
      <c r="D24" s="9">
        <v>93218.01</v>
      </c>
      <c r="E24" s="9">
        <f t="shared" si="0"/>
        <v>478477.09</v>
      </c>
      <c r="G24" s="9">
        <v>5747794.6799999988</v>
      </c>
      <c r="H24" s="9">
        <v>1130051.8400000001</v>
      </c>
      <c r="I24" s="9">
        <f t="shared" si="1"/>
        <v>6877846.5199999986</v>
      </c>
      <c r="K24" s="9">
        <f t="shared" si="2"/>
        <v>7356323.6099999985</v>
      </c>
    </row>
    <row r="25" spans="1:11" ht="16.5" customHeight="1" x14ac:dyDescent="0.25">
      <c r="A25" s="7" t="s">
        <v>27</v>
      </c>
      <c r="B25" s="8" t="s">
        <v>4</v>
      </c>
      <c r="C25" s="9">
        <v>1242418.45</v>
      </c>
      <c r="D25" s="9">
        <v>404654.66</v>
      </c>
      <c r="E25" s="9">
        <f t="shared" si="0"/>
        <v>1647073.1099999999</v>
      </c>
      <c r="G25" s="9">
        <v>18536010.18</v>
      </c>
      <c r="H25" s="9">
        <v>5789069.2000000002</v>
      </c>
      <c r="I25" s="9">
        <f t="shared" si="1"/>
        <v>24325079.379999999</v>
      </c>
      <c r="K25" s="9">
        <f t="shared" si="2"/>
        <v>25972152.489999998</v>
      </c>
    </row>
    <row r="26" spans="1:11" ht="16.5" customHeight="1" x14ac:dyDescent="0.25">
      <c r="A26" s="7" t="s">
        <v>28</v>
      </c>
      <c r="B26" s="8" t="s">
        <v>7</v>
      </c>
      <c r="C26" s="9">
        <v>919206.88</v>
      </c>
      <c r="D26" s="9">
        <v>379872.17</v>
      </c>
      <c r="E26" s="9">
        <f t="shared" si="0"/>
        <v>1299079.05</v>
      </c>
      <c r="G26" s="9">
        <v>13713920.640000001</v>
      </c>
      <c r="H26" s="9">
        <v>5208738.9400000004</v>
      </c>
      <c r="I26" s="9">
        <f t="shared" si="1"/>
        <v>18922659.580000002</v>
      </c>
      <c r="K26" s="9">
        <f t="shared" si="2"/>
        <v>20221738.630000003</v>
      </c>
    </row>
    <row r="27" spans="1:11" ht="16.5" customHeight="1" x14ac:dyDescent="0.25">
      <c r="A27" s="7" t="s">
        <v>29</v>
      </c>
      <c r="B27" s="8" t="s">
        <v>9</v>
      </c>
      <c r="C27" s="9">
        <v>425361.32</v>
      </c>
      <c r="D27" s="9">
        <v>63509.4</v>
      </c>
      <c r="E27" s="9">
        <f t="shared" si="0"/>
        <v>488870.72000000003</v>
      </c>
      <c r="G27" s="9">
        <v>6346091.9200000009</v>
      </c>
      <c r="H27" s="9">
        <v>848237.71999999974</v>
      </c>
      <c r="I27" s="9">
        <f t="shared" si="1"/>
        <v>7194329.6400000006</v>
      </c>
      <c r="K27" s="9">
        <f t="shared" si="2"/>
        <v>7683200.3600000003</v>
      </c>
    </row>
    <row r="28" spans="1:11" ht="16.5" customHeight="1" x14ac:dyDescent="0.25">
      <c r="A28" s="7" t="s">
        <v>30</v>
      </c>
      <c r="B28" s="8" t="s">
        <v>4</v>
      </c>
      <c r="C28" s="9">
        <v>472510.45</v>
      </c>
      <c r="D28" s="9">
        <v>106957.82</v>
      </c>
      <c r="E28" s="9">
        <f t="shared" si="0"/>
        <v>579468.27</v>
      </c>
      <c r="G28" s="9">
        <v>7049523.8099999996</v>
      </c>
      <c r="H28" s="9">
        <v>1737673.56</v>
      </c>
      <c r="I28" s="9">
        <f t="shared" si="1"/>
        <v>8787197.3699999992</v>
      </c>
      <c r="K28" s="9">
        <f t="shared" si="2"/>
        <v>9366665.6399999987</v>
      </c>
    </row>
    <row r="29" spans="1:11" ht="16.5" customHeight="1" x14ac:dyDescent="0.25">
      <c r="A29" s="7" t="s">
        <v>31</v>
      </c>
      <c r="B29" s="8" t="s">
        <v>4</v>
      </c>
      <c r="C29" s="9">
        <v>675710.32</v>
      </c>
      <c r="D29" s="9">
        <v>236413.34</v>
      </c>
      <c r="E29" s="9">
        <f t="shared" si="0"/>
        <v>912123.65999999992</v>
      </c>
      <c r="G29" s="9">
        <v>10081123.17</v>
      </c>
      <c r="H29" s="9">
        <v>3594007.7600000007</v>
      </c>
      <c r="I29" s="9">
        <f t="shared" si="1"/>
        <v>13675130.93</v>
      </c>
      <c r="K29" s="9">
        <f t="shared" si="2"/>
        <v>14587254.59</v>
      </c>
    </row>
    <row r="30" spans="1:11" ht="16.5" customHeight="1" x14ac:dyDescent="0.25">
      <c r="A30" s="7" t="s">
        <v>32</v>
      </c>
      <c r="B30" s="8" t="s">
        <v>7</v>
      </c>
      <c r="C30" s="9">
        <v>337868.57</v>
      </c>
      <c r="D30" s="9">
        <v>25972.95</v>
      </c>
      <c r="E30" s="9">
        <f t="shared" si="0"/>
        <v>363841.52</v>
      </c>
      <c r="G30" s="9">
        <v>5040761.62</v>
      </c>
      <c r="H30" s="9">
        <v>424051.41000000003</v>
      </c>
      <c r="I30" s="9">
        <f t="shared" si="1"/>
        <v>5464813.0300000003</v>
      </c>
      <c r="K30" s="9">
        <f t="shared" si="2"/>
        <v>5828654.5500000007</v>
      </c>
    </row>
    <row r="31" spans="1:11" ht="16.5" customHeight="1" x14ac:dyDescent="0.25">
      <c r="A31" s="7" t="s">
        <v>33</v>
      </c>
      <c r="B31" s="8" t="s">
        <v>4</v>
      </c>
      <c r="C31" s="9">
        <v>555403.6</v>
      </c>
      <c r="D31" s="9">
        <v>119888.49</v>
      </c>
      <c r="E31" s="9">
        <f t="shared" si="0"/>
        <v>675292.09</v>
      </c>
      <c r="G31" s="9">
        <v>8286231.4699999997</v>
      </c>
      <c r="H31" s="9">
        <v>2149961.9800000004</v>
      </c>
      <c r="I31" s="9">
        <f t="shared" si="1"/>
        <v>10436193.449999999</v>
      </c>
      <c r="K31" s="9">
        <f t="shared" si="2"/>
        <v>11111485.539999999</v>
      </c>
    </row>
    <row r="32" spans="1:11" ht="16.5" customHeight="1" x14ac:dyDescent="0.25">
      <c r="A32" s="7" t="s">
        <v>34</v>
      </c>
      <c r="B32" s="8" t="s">
        <v>4</v>
      </c>
      <c r="C32" s="9">
        <v>380076.16</v>
      </c>
      <c r="D32" s="9">
        <v>43101.21</v>
      </c>
      <c r="E32" s="9">
        <f t="shared" si="0"/>
        <v>423177.37</v>
      </c>
      <c r="G32" s="9">
        <v>5670469.2000000011</v>
      </c>
      <c r="H32" s="9">
        <v>759330.98</v>
      </c>
      <c r="I32" s="9">
        <f t="shared" si="1"/>
        <v>6429800.1800000016</v>
      </c>
      <c r="K32" s="9">
        <f t="shared" si="2"/>
        <v>6852977.5500000017</v>
      </c>
    </row>
    <row r="33" spans="1:11" ht="16.5" customHeight="1" x14ac:dyDescent="0.25">
      <c r="A33" s="7" t="s">
        <v>35</v>
      </c>
      <c r="B33" s="8" t="s">
        <v>4</v>
      </c>
      <c r="C33" s="9">
        <v>1705072.6399999999</v>
      </c>
      <c r="D33" s="9">
        <v>1151604.72</v>
      </c>
      <c r="E33" s="9">
        <f t="shared" si="0"/>
        <v>2856677.36</v>
      </c>
      <c r="G33" s="9">
        <v>25438485.540000007</v>
      </c>
      <c r="H33" s="9">
        <v>15955915.379999999</v>
      </c>
      <c r="I33" s="9">
        <f t="shared" si="1"/>
        <v>41394400.920000002</v>
      </c>
      <c r="K33" s="9">
        <f t="shared" si="2"/>
        <v>44251078.280000001</v>
      </c>
    </row>
    <row r="34" spans="1:11" ht="16.5" customHeight="1" x14ac:dyDescent="0.25">
      <c r="A34" s="7" t="s">
        <v>36</v>
      </c>
      <c r="B34" s="8" t="s">
        <v>7</v>
      </c>
      <c r="C34" s="9">
        <v>3501821.9</v>
      </c>
      <c r="D34" s="9">
        <v>2017841.85</v>
      </c>
      <c r="E34" s="9">
        <f t="shared" si="0"/>
        <v>5519663.75</v>
      </c>
      <c r="G34" s="9">
        <v>52244721.900000013</v>
      </c>
      <c r="H34" s="9">
        <v>29863187.109999999</v>
      </c>
      <c r="I34" s="9">
        <f t="shared" si="1"/>
        <v>82107909.01000002</v>
      </c>
      <c r="K34" s="9">
        <f t="shared" si="2"/>
        <v>87627572.76000002</v>
      </c>
    </row>
    <row r="35" spans="1:11" ht="16.5" customHeight="1" x14ac:dyDescent="0.25">
      <c r="A35" s="7" t="s">
        <v>37</v>
      </c>
      <c r="B35" s="8" t="s">
        <v>7</v>
      </c>
      <c r="C35" s="9">
        <v>492994.03</v>
      </c>
      <c r="D35" s="9">
        <v>127973.65</v>
      </c>
      <c r="E35" s="9">
        <f t="shared" si="0"/>
        <v>620967.68000000005</v>
      </c>
      <c r="G35" s="9">
        <v>7355124.5299999993</v>
      </c>
      <c r="H35" s="9">
        <v>1736911.0299999998</v>
      </c>
      <c r="I35" s="9">
        <f t="shared" si="1"/>
        <v>9092035.5599999987</v>
      </c>
      <c r="K35" s="9">
        <f t="shared" si="2"/>
        <v>9713003.2399999984</v>
      </c>
    </row>
    <row r="36" spans="1:11" ht="16.5" customHeight="1" x14ac:dyDescent="0.25">
      <c r="A36" s="7" t="s">
        <v>38</v>
      </c>
      <c r="B36" s="8" t="s">
        <v>7</v>
      </c>
      <c r="C36" s="9">
        <v>376468.9</v>
      </c>
      <c r="D36" s="9">
        <v>23753.24</v>
      </c>
      <c r="E36" s="9">
        <f t="shared" ref="E36:E67" si="3">+D36+C36</f>
        <v>400222.14</v>
      </c>
      <c r="G36" s="9">
        <v>5616651.4799999995</v>
      </c>
      <c r="H36" s="9">
        <v>518484.16000000003</v>
      </c>
      <c r="I36" s="9">
        <f t="shared" si="1"/>
        <v>6135135.6399999997</v>
      </c>
      <c r="K36" s="9">
        <f t="shared" si="2"/>
        <v>6535357.7799999993</v>
      </c>
    </row>
    <row r="37" spans="1:11" ht="16.5" customHeight="1" x14ac:dyDescent="0.25">
      <c r="A37" s="7" t="s">
        <v>39</v>
      </c>
      <c r="B37" s="8" t="s">
        <v>7</v>
      </c>
      <c r="C37" s="9">
        <v>356126.12</v>
      </c>
      <c r="D37" s="9">
        <v>41538.730000000003</v>
      </c>
      <c r="E37" s="9">
        <f t="shared" si="3"/>
        <v>397664.85</v>
      </c>
      <c r="G37" s="9">
        <v>5313151.4499999993</v>
      </c>
      <c r="H37" s="9">
        <v>549425.78</v>
      </c>
      <c r="I37" s="9">
        <f t="shared" si="1"/>
        <v>5862577.2299999995</v>
      </c>
      <c r="K37" s="9">
        <f t="shared" si="2"/>
        <v>6260242.0799999991</v>
      </c>
    </row>
    <row r="38" spans="1:11" ht="16.5" customHeight="1" x14ac:dyDescent="0.25">
      <c r="A38" s="7" t="s">
        <v>40</v>
      </c>
      <c r="B38" s="8" t="s">
        <v>4</v>
      </c>
      <c r="C38" s="9">
        <v>498941.31</v>
      </c>
      <c r="D38" s="9">
        <v>91457.14</v>
      </c>
      <c r="E38" s="9">
        <f t="shared" si="3"/>
        <v>590398.44999999995</v>
      </c>
      <c r="G38" s="9">
        <v>7443853.8100000005</v>
      </c>
      <c r="H38" s="9">
        <v>1375963.9599999997</v>
      </c>
      <c r="I38" s="9">
        <f t="shared" si="1"/>
        <v>8819817.7699999996</v>
      </c>
      <c r="K38" s="9">
        <f t="shared" si="2"/>
        <v>9410216.2199999988</v>
      </c>
    </row>
    <row r="39" spans="1:11" ht="16.5" customHeight="1" x14ac:dyDescent="0.25">
      <c r="A39" s="7" t="s">
        <v>41</v>
      </c>
      <c r="B39" s="8" t="s">
        <v>7</v>
      </c>
      <c r="C39" s="9">
        <v>389825.14</v>
      </c>
      <c r="D39" s="9">
        <v>43370.91</v>
      </c>
      <c r="E39" s="9">
        <f t="shared" si="3"/>
        <v>433196.05000000005</v>
      </c>
      <c r="G39" s="9">
        <v>5815917.1500000004</v>
      </c>
      <c r="H39" s="9">
        <v>599609.61999999988</v>
      </c>
      <c r="I39" s="9">
        <f t="shared" si="1"/>
        <v>6415526.7700000005</v>
      </c>
      <c r="K39" s="9">
        <f t="shared" si="2"/>
        <v>6848722.8200000003</v>
      </c>
    </row>
    <row r="40" spans="1:11" ht="16.5" customHeight="1" x14ac:dyDescent="0.25">
      <c r="A40" s="7" t="s">
        <v>42</v>
      </c>
      <c r="B40" s="8" t="s">
        <v>4</v>
      </c>
      <c r="C40" s="9">
        <v>1143527.31</v>
      </c>
      <c r="D40" s="9">
        <v>591890.52</v>
      </c>
      <c r="E40" s="9">
        <f t="shared" si="3"/>
        <v>1735417.83</v>
      </c>
      <c r="G40" s="9">
        <v>17060623.84</v>
      </c>
      <c r="H40" s="9">
        <v>8343160.4900000012</v>
      </c>
      <c r="I40" s="9">
        <f t="shared" si="1"/>
        <v>25403784.330000002</v>
      </c>
      <c r="K40" s="9">
        <f t="shared" si="2"/>
        <v>27139202.160000004</v>
      </c>
    </row>
    <row r="41" spans="1:11" ht="16.5" customHeight="1" x14ac:dyDescent="0.25">
      <c r="A41" s="7" t="s">
        <v>43</v>
      </c>
      <c r="B41" s="8" t="s">
        <v>4</v>
      </c>
      <c r="C41" s="9">
        <v>522240.98</v>
      </c>
      <c r="D41" s="9">
        <v>148508.95000000001</v>
      </c>
      <c r="E41" s="9">
        <f t="shared" si="3"/>
        <v>670749.92999999993</v>
      </c>
      <c r="G41" s="9">
        <v>7791468.379999999</v>
      </c>
      <c r="H41" s="9">
        <v>2126191.2899999996</v>
      </c>
      <c r="I41" s="9">
        <f t="shared" si="1"/>
        <v>9917659.6699999981</v>
      </c>
      <c r="K41" s="9">
        <f t="shared" si="2"/>
        <v>10588409.599999998</v>
      </c>
    </row>
    <row r="42" spans="1:11" ht="16.5" customHeight="1" x14ac:dyDescent="0.25">
      <c r="A42" s="7" t="s">
        <v>44</v>
      </c>
      <c r="B42" s="8" t="s">
        <v>9</v>
      </c>
      <c r="C42" s="9">
        <v>538138.39</v>
      </c>
      <c r="D42" s="9">
        <v>107918.86</v>
      </c>
      <c r="E42" s="9">
        <f t="shared" si="3"/>
        <v>646057.25</v>
      </c>
      <c r="G42" s="9">
        <v>8028646.5900000008</v>
      </c>
      <c r="H42" s="9">
        <v>2260540.5800000005</v>
      </c>
      <c r="I42" s="9">
        <f t="shared" si="1"/>
        <v>10289187.170000002</v>
      </c>
      <c r="K42" s="9">
        <f t="shared" si="2"/>
        <v>10935244.420000002</v>
      </c>
    </row>
    <row r="43" spans="1:11" ht="16.5" customHeight="1" x14ac:dyDescent="0.25">
      <c r="A43" s="7" t="s">
        <v>45</v>
      </c>
      <c r="B43" s="8" t="s">
        <v>9</v>
      </c>
      <c r="C43" s="9">
        <v>433185.98</v>
      </c>
      <c r="D43" s="9">
        <v>93224.21</v>
      </c>
      <c r="E43" s="9">
        <f t="shared" si="3"/>
        <v>526410.18999999994</v>
      </c>
      <c r="G43" s="9">
        <v>6462830.3699999992</v>
      </c>
      <c r="H43" s="9">
        <v>1290255.3799999999</v>
      </c>
      <c r="I43" s="9">
        <f t="shared" si="1"/>
        <v>7753085.7499999991</v>
      </c>
      <c r="K43" s="9">
        <f t="shared" si="2"/>
        <v>8279495.9399999995</v>
      </c>
    </row>
    <row r="44" spans="1:11" ht="16.5" customHeight="1" x14ac:dyDescent="0.25">
      <c r="A44" s="7" t="s">
        <v>46</v>
      </c>
      <c r="B44" s="8" t="s">
        <v>4</v>
      </c>
      <c r="C44" s="9">
        <v>346095.53</v>
      </c>
      <c r="D44" s="9">
        <v>28177.15</v>
      </c>
      <c r="E44" s="9">
        <f t="shared" si="3"/>
        <v>374272.68000000005</v>
      </c>
      <c r="G44" s="9">
        <v>5163502.0999999996</v>
      </c>
      <c r="H44" s="9">
        <v>368519.92999999993</v>
      </c>
      <c r="I44" s="9">
        <f t="shared" si="1"/>
        <v>5532022.0299999993</v>
      </c>
      <c r="K44" s="9">
        <f t="shared" si="2"/>
        <v>5906294.709999999</v>
      </c>
    </row>
    <row r="45" spans="1:11" ht="16.5" customHeight="1" x14ac:dyDescent="0.25">
      <c r="A45" s="7" t="s">
        <v>47</v>
      </c>
      <c r="B45" s="8" t="s">
        <v>9</v>
      </c>
      <c r="C45" s="9">
        <v>459543.09</v>
      </c>
      <c r="D45" s="9">
        <v>79881.22</v>
      </c>
      <c r="E45" s="9">
        <f t="shared" si="3"/>
        <v>539424.31000000006</v>
      </c>
      <c r="G45" s="9">
        <v>6856060.0300000003</v>
      </c>
      <c r="H45" s="9">
        <v>1562242.21</v>
      </c>
      <c r="I45" s="9">
        <f t="shared" si="1"/>
        <v>8418302.2400000002</v>
      </c>
      <c r="K45" s="9">
        <f t="shared" si="2"/>
        <v>8957726.5500000007</v>
      </c>
    </row>
    <row r="46" spans="1:11" ht="16.5" customHeight="1" x14ac:dyDescent="0.25">
      <c r="A46" s="7" t="s">
        <v>48</v>
      </c>
      <c r="B46" s="8" t="s">
        <v>7</v>
      </c>
      <c r="C46" s="9">
        <v>575665.93000000005</v>
      </c>
      <c r="D46" s="9">
        <v>181382.8</v>
      </c>
      <c r="E46" s="9">
        <f t="shared" si="3"/>
        <v>757048.73</v>
      </c>
      <c r="G46" s="9">
        <v>8588531.1399999987</v>
      </c>
      <c r="H46" s="9">
        <v>2749245.42</v>
      </c>
      <c r="I46" s="9">
        <f t="shared" si="1"/>
        <v>11337776.559999999</v>
      </c>
      <c r="K46" s="9">
        <f t="shared" si="2"/>
        <v>12094825.289999999</v>
      </c>
    </row>
    <row r="47" spans="1:11" ht="16.5" customHeight="1" x14ac:dyDescent="0.25">
      <c r="A47" s="7" t="s">
        <v>49</v>
      </c>
      <c r="B47" s="8" t="s">
        <v>4</v>
      </c>
      <c r="C47" s="9">
        <v>1085737.44</v>
      </c>
      <c r="D47" s="9">
        <v>460224.61</v>
      </c>
      <c r="E47" s="9">
        <f t="shared" si="3"/>
        <v>1545962.0499999998</v>
      </c>
      <c r="G47" s="9">
        <v>16198439.630000001</v>
      </c>
      <c r="H47" s="9">
        <v>8324584.0100000007</v>
      </c>
      <c r="I47" s="9">
        <f t="shared" si="1"/>
        <v>24523023.640000001</v>
      </c>
      <c r="K47" s="9">
        <f t="shared" si="2"/>
        <v>26068985.690000001</v>
      </c>
    </row>
    <row r="48" spans="1:11" ht="16.5" customHeight="1" x14ac:dyDescent="0.25">
      <c r="A48" s="7" t="s">
        <v>50</v>
      </c>
      <c r="B48" s="8" t="s">
        <v>9</v>
      </c>
      <c r="C48" s="9">
        <v>458812.26</v>
      </c>
      <c r="D48" s="9">
        <v>67068.36</v>
      </c>
      <c r="E48" s="9">
        <f t="shared" si="3"/>
        <v>525880.62</v>
      </c>
      <c r="G48" s="9">
        <v>6845156.419999999</v>
      </c>
      <c r="H48" s="9">
        <v>1906884.7200000002</v>
      </c>
      <c r="I48" s="9">
        <f t="shared" si="1"/>
        <v>8752041.1399999987</v>
      </c>
      <c r="K48" s="9">
        <f t="shared" si="2"/>
        <v>9277921.7599999979</v>
      </c>
    </row>
    <row r="49" spans="1:11" ht="16.5" customHeight="1" x14ac:dyDescent="0.25">
      <c r="A49" s="7" t="s">
        <v>51</v>
      </c>
      <c r="B49" s="8" t="s">
        <v>4</v>
      </c>
      <c r="C49" s="9">
        <v>9946984.5299999993</v>
      </c>
      <c r="D49" s="9">
        <v>8285937.1399999997</v>
      </c>
      <c r="E49" s="9">
        <f t="shared" si="3"/>
        <v>18232921.669999998</v>
      </c>
      <c r="G49" s="9">
        <v>148402019.06000003</v>
      </c>
      <c r="H49" s="9">
        <v>117342618.86000001</v>
      </c>
      <c r="I49" s="9">
        <f t="shared" si="1"/>
        <v>265744637.92000005</v>
      </c>
      <c r="K49" s="9">
        <f t="shared" si="2"/>
        <v>283977559.59000003</v>
      </c>
    </row>
    <row r="50" spans="1:11" ht="16.5" customHeight="1" x14ac:dyDescent="0.25">
      <c r="A50" s="7" t="s">
        <v>52</v>
      </c>
      <c r="B50" s="8" t="s">
        <v>4</v>
      </c>
      <c r="C50" s="9">
        <v>377883.64</v>
      </c>
      <c r="D50" s="9">
        <v>30040.33</v>
      </c>
      <c r="E50" s="9">
        <f t="shared" si="3"/>
        <v>407923.97000000003</v>
      </c>
      <c r="G50" s="9">
        <v>5637758.4000000004</v>
      </c>
      <c r="H50" s="9">
        <v>391179.43999999994</v>
      </c>
      <c r="I50" s="9">
        <f t="shared" si="1"/>
        <v>6028937.8399999999</v>
      </c>
      <c r="K50" s="9">
        <f t="shared" si="2"/>
        <v>6436861.8099999996</v>
      </c>
    </row>
    <row r="51" spans="1:11" ht="16.5" customHeight="1" x14ac:dyDescent="0.25">
      <c r="A51" s="7" t="s">
        <v>53</v>
      </c>
      <c r="B51" s="8" t="s">
        <v>7</v>
      </c>
      <c r="C51" s="9">
        <v>354027.47</v>
      </c>
      <c r="D51" s="9">
        <v>33155.96</v>
      </c>
      <c r="E51" s="9">
        <f t="shared" si="3"/>
        <v>387183.43</v>
      </c>
      <c r="G51" s="9">
        <v>5281841.07</v>
      </c>
      <c r="H51" s="9">
        <v>423058.3600000001</v>
      </c>
      <c r="I51" s="9">
        <f t="shared" si="1"/>
        <v>5704899.4300000006</v>
      </c>
      <c r="K51" s="9">
        <f t="shared" si="2"/>
        <v>6092082.8600000003</v>
      </c>
    </row>
    <row r="52" spans="1:11" ht="16.5" customHeight="1" x14ac:dyDescent="0.25">
      <c r="A52" s="7" t="s">
        <v>54</v>
      </c>
      <c r="B52" s="8" t="s">
        <v>9</v>
      </c>
      <c r="C52" s="9">
        <v>391682.41</v>
      </c>
      <c r="D52" s="9">
        <v>58877.8</v>
      </c>
      <c r="E52" s="9">
        <f t="shared" si="3"/>
        <v>450560.20999999996</v>
      </c>
      <c r="G52" s="9">
        <v>5843626.2900000019</v>
      </c>
      <c r="H52" s="9">
        <v>805331.76</v>
      </c>
      <c r="I52" s="9">
        <f t="shared" si="1"/>
        <v>6648958.0500000017</v>
      </c>
      <c r="K52" s="9">
        <f t="shared" si="2"/>
        <v>7099518.2600000016</v>
      </c>
    </row>
    <row r="53" spans="1:11" ht="16.5" customHeight="1" x14ac:dyDescent="0.25">
      <c r="A53" s="7" t="s">
        <v>55</v>
      </c>
      <c r="B53" s="8" t="s">
        <v>7</v>
      </c>
      <c r="C53" s="9">
        <v>365311.88</v>
      </c>
      <c r="D53" s="9">
        <v>44235.85</v>
      </c>
      <c r="E53" s="9">
        <f t="shared" si="3"/>
        <v>409547.73</v>
      </c>
      <c r="G53" s="9">
        <v>5450196.5800000001</v>
      </c>
      <c r="H53" s="9">
        <v>604774.09</v>
      </c>
      <c r="I53" s="9">
        <f t="shared" si="1"/>
        <v>6054970.6699999999</v>
      </c>
      <c r="K53" s="9">
        <f t="shared" si="2"/>
        <v>6464518.4000000004</v>
      </c>
    </row>
    <row r="54" spans="1:11" ht="16.5" customHeight="1" x14ac:dyDescent="0.25">
      <c r="A54" s="7" t="s">
        <v>56</v>
      </c>
      <c r="B54" s="8" t="s">
        <v>4</v>
      </c>
      <c r="C54" s="9">
        <v>762016.29</v>
      </c>
      <c r="D54" s="9">
        <v>279468.03000000003</v>
      </c>
      <c r="E54" s="9">
        <f t="shared" si="3"/>
        <v>1041484.3200000001</v>
      </c>
      <c r="G54" s="9">
        <v>11368747.59</v>
      </c>
      <c r="H54" s="9">
        <v>4490685.2000000011</v>
      </c>
      <c r="I54" s="9">
        <f t="shared" si="1"/>
        <v>15859432.790000001</v>
      </c>
      <c r="K54" s="9">
        <f t="shared" si="2"/>
        <v>16900917.109999999</v>
      </c>
    </row>
    <row r="55" spans="1:11" ht="16.5" customHeight="1" x14ac:dyDescent="0.25">
      <c r="A55" s="7" t="s">
        <v>57</v>
      </c>
      <c r="B55" s="8" t="s">
        <v>4</v>
      </c>
      <c r="C55" s="9">
        <v>601091.06000000006</v>
      </c>
      <c r="D55" s="9">
        <v>176748.1</v>
      </c>
      <c r="E55" s="9">
        <f t="shared" si="3"/>
        <v>777839.16</v>
      </c>
      <c r="G55" s="9">
        <v>8967856.1500000022</v>
      </c>
      <c r="H55" s="9">
        <v>2151947.2599999998</v>
      </c>
      <c r="I55" s="9">
        <f t="shared" si="1"/>
        <v>11119803.410000002</v>
      </c>
      <c r="K55" s="9">
        <f t="shared" si="2"/>
        <v>11897642.570000002</v>
      </c>
    </row>
    <row r="56" spans="1:11" ht="16.5" customHeight="1" x14ac:dyDescent="0.25">
      <c r="A56" s="7" t="s">
        <v>58</v>
      </c>
      <c r="B56" s="8" t="s">
        <v>7</v>
      </c>
      <c r="C56" s="9">
        <v>368355.93</v>
      </c>
      <c r="D56" s="9">
        <v>31205.98</v>
      </c>
      <c r="E56" s="9">
        <f t="shared" si="3"/>
        <v>399561.91</v>
      </c>
      <c r="G56" s="9">
        <v>5495611.5599999996</v>
      </c>
      <c r="H56" s="9">
        <v>444330.02000000008</v>
      </c>
      <c r="I56" s="9">
        <f t="shared" si="1"/>
        <v>5939941.5800000001</v>
      </c>
      <c r="K56" s="9">
        <f t="shared" si="2"/>
        <v>6339503.4900000002</v>
      </c>
    </row>
    <row r="57" spans="1:11" ht="16.5" customHeight="1" x14ac:dyDescent="0.25">
      <c r="A57" s="7" t="s">
        <v>59</v>
      </c>
      <c r="B57" s="8" t="s">
        <v>4</v>
      </c>
      <c r="C57" s="9">
        <v>438603.57</v>
      </c>
      <c r="D57" s="9">
        <v>86930.94</v>
      </c>
      <c r="E57" s="9">
        <f t="shared" si="3"/>
        <v>525534.51</v>
      </c>
      <c r="G57" s="9">
        <v>6543657.0599999996</v>
      </c>
      <c r="H57" s="9">
        <v>1186712.7000000002</v>
      </c>
      <c r="I57" s="9">
        <f t="shared" si="1"/>
        <v>7730369.7599999998</v>
      </c>
      <c r="K57" s="9">
        <f t="shared" si="2"/>
        <v>8255904.2699999996</v>
      </c>
    </row>
    <row r="58" spans="1:11" ht="16.5" customHeight="1" x14ac:dyDescent="0.25">
      <c r="A58" s="7" t="s">
        <v>60</v>
      </c>
      <c r="B58" s="8" t="s">
        <v>9</v>
      </c>
      <c r="C58" s="9">
        <v>971257.32</v>
      </c>
      <c r="D58" s="9">
        <v>542403.03</v>
      </c>
      <c r="E58" s="9">
        <f t="shared" si="3"/>
        <v>1513660.35</v>
      </c>
      <c r="G58" s="9">
        <v>14490476.629999997</v>
      </c>
      <c r="H58" s="9">
        <v>6624782.9100000001</v>
      </c>
      <c r="I58" s="9">
        <f t="shared" si="1"/>
        <v>21115259.539999999</v>
      </c>
      <c r="K58" s="9">
        <f t="shared" si="2"/>
        <v>22628919.890000001</v>
      </c>
    </row>
    <row r="59" spans="1:11" ht="16.5" customHeight="1" x14ac:dyDescent="0.25">
      <c r="A59" s="7" t="s">
        <v>61</v>
      </c>
      <c r="B59" s="8" t="s">
        <v>7</v>
      </c>
      <c r="C59" s="9">
        <v>674322.4</v>
      </c>
      <c r="D59" s="9">
        <v>256015.5</v>
      </c>
      <c r="E59" s="9">
        <f t="shared" si="3"/>
        <v>930337.9</v>
      </c>
      <c r="G59" s="9">
        <v>10060416.290000001</v>
      </c>
      <c r="H59" s="9">
        <v>3667668.26</v>
      </c>
      <c r="I59" s="9">
        <f t="shared" si="1"/>
        <v>13728084.550000001</v>
      </c>
      <c r="K59" s="9">
        <f t="shared" si="2"/>
        <v>14658422.450000001</v>
      </c>
    </row>
    <row r="60" spans="1:11" ht="16.5" customHeight="1" x14ac:dyDescent="0.25">
      <c r="A60" s="7" t="s">
        <v>62</v>
      </c>
      <c r="B60" s="8" t="s">
        <v>7</v>
      </c>
      <c r="C60" s="9">
        <v>363038.91</v>
      </c>
      <c r="D60" s="9">
        <v>42394.37</v>
      </c>
      <c r="E60" s="9">
        <f t="shared" si="3"/>
        <v>405433.27999999997</v>
      </c>
      <c r="G60" s="9">
        <v>5416285.4000000004</v>
      </c>
      <c r="H60" s="9">
        <v>573862.07999999996</v>
      </c>
      <c r="I60" s="9">
        <f t="shared" si="1"/>
        <v>5990147.4800000004</v>
      </c>
      <c r="K60" s="9">
        <f t="shared" si="2"/>
        <v>6395580.7600000007</v>
      </c>
    </row>
    <row r="61" spans="1:11" ht="16.5" customHeight="1" x14ac:dyDescent="0.25">
      <c r="A61" s="7" t="s">
        <v>63</v>
      </c>
      <c r="B61" s="8" t="s">
        <v>7</v>
      </c>
      <c r="C61" s="9">
        <v>829085.79</v>
      </c>
      <c r="D61" s="9">
        <v>359166.35</v>
      </c>
      <c r="E61" s="9">
        <f t="shared" si="3"/>
        <v>1188252.1400000001</v>
      </c>
      <c r="G61" s="9">
        <v>12369377.459999999</v>
      </c>
      <c r="H61" s="9">
        <v>5534905.5399999991</v>
      </c>
      <c r="I61" s="9">
        <f t="shared" si="1"/>
        <v>17904283</v>
      </c>
      <c r="K61" s="9">
        <f t="shared" si="2"/>
        <v>19092535.140000001</v>
      </c>
    </row>
    <row r="62" spans="1:11" ht="16.5" customHeight="1" x14ac:dyDescent="0.25">
      <c r="A62" s="7" t="s">
        <v>64</v>
      </c>
      <c r="B62" s="8" t="s">
        <v>9</v>
      </c>
      <c r="C62" s="9">
        <v>384447.78</v>
      </c>
      <c r="D62" s="9">
        <v>38246.39</v>
      </c>
      <c r="E62" s="9">
        <f t="shared" si="3"/>
        <v>422694.17000000004</v>
      </c>
      <c r="G62" s="9">
        <v>5735690.7100000018</v>
      </c>
      <c r="H62" s="9">
        <v>508906.97000000015</v>
      </c>
      <c r="I62" s="9">
        <f t="shared" si="1"/>
        <v>6244597.6800000016</v>
      </c>
      <c r="K62" s="9">
        <f t="shared" si="2"/>
        <v>6667291.8500000015</v>
      </c>
    </row>
    <row r="63" spans="1:11" ht="16.5" customHeight="1" x14ac:dyDescent="0.25">
      <c r="A63" s="7" t="s">
        <v>65</v>
      </c>
      <c r="B63" s="8" t="s">
        <v>7</v>
      </c>
      <c r="C63" s="9">
        <v>359062.88</v>
      </c>
      <c r="D63" s="9">
        <v>19998.98</v>
      </c>
      <c r="E63" s="9">
        <f t="shared" si="3"/>
        <v>379061.86</v>
      </c>
      <c r="G63" s="9">
        <v>5356965.8600000003</v>
      </c>
      <c r="H63" s="9">
        <v>455276.9</v>
      </c>
      <c r="I63" s="9">
        <f t="shared" si="1"/>
        <v>5812242.7600000007</v>
      </c>
      <c r="K63" s="9">
        <f t="shared" si="2"/>
        <v>6191304.620000001</v>
      </c>
    </row>
    <row r="64" spans="1:11" ht="16.5" customHeight="1" x14ac:dyDescent="0.25">
      <c r="A64" s="7" t="s">
        <v>66</v>
      </c>
      <c r="B64" s="8" t="s">
        <v>7</v>
      </c>
      <c r="C64" s="9">
        <v>805678.85</v>
      </c>
      <c r="D64" s="9">
        <v>322367.71999999997</v>
      </c>
      <c r="E64" s="9">
        <f t="shared" si="3"/>
        <v>1128046.5699999998</v>
      </c>
      <c r="G64" s="9">
        <v>12020162.310000002</v>
      </c>
      <c r="H64" s="9">
        <v>4033916.3200000003</v>
      </c>
      <c r="I64" s="9">
        <f t="shared" si="1"/>
        <v>16054078.630000003</v>
      </c>
      <c r="K64" s="9">
        <f t="shared" si="2"/>
        <v>17182125.200000003</v>
      </c>
    </row>
    <row r="65" spans="1:11" ht="16.5" customHeight="1" x14ac:dyDescent="0.25">
      <c r="A65" s="11" t="s">
        <v>67</v>
      </c>
      <c r="B65" s="8" t="s">
        <v>4</v>
      </c>
      <c r="C65" s="9">
        <v>422377.62</v>
      </c>
      <c r="D65" s="9">
        <v>53402.96</v>
      </c>
      <c r="E65" s="9">
        <f t="shared" si="3"/>
        <v>475780.58</v>
      </c>
      <c r="G65" s="9">
        <v>6301577.2499999991</v>
      </c>
      <c r="H65" s="9">
        <v>755794.61</v>
      </c>
      <c r="I65" s="9">
        <f t="shared" si="1"/>
        <v>7057371.8599999994</v>
      </c>
      <c r="K65" s="9">
        <f t="shared" si="2"/>
        <v>7533152.4399999995</v>
      </c>
    </row>
    <row r="66" spans="1:11" ht="16.5" customHeight="1" x14ac:dyDescent="0.25">
      <c r="A66" s="7" t="s">
        <v>68</v>
      </c>
      <c r="B66" s="8" t="s">
        <v>7</v>
      </c>
      <c r="C66" s="9">
        <v>481200.05</v>
      </c>
      <c r="D66" s="9">
        <v>85067.76</v>
      </c>
      <c r="E66" s="9">
        <f t="shared" si="3"/>
        <v>566267.80999999994</v>
      </c>
      <c r="G66" s="9">
        <v>7179166.5300000012</v>
      </c>
      <c r="H66" s="9">
        <v>1540467.54</v>
      </c>
      <c r="I66" s="9">
        <f t="shared" si="1"/>
        <v>8719634.0700000003</v>
      </c>
      <c r="K66" s="9">
        <f t="shared" si="2"/>
        <v>9285901.8800000008</v>
      </c>
    </row>
    <row r="67" spans="1:11" ht="16.5" customHeight="1" x14ac:dyDescent="0.25">
      <c r="A67" s="7" t="s">
        <v>69</v>
      </c>
      <c r="B67" s="8" t="s">
        <v>7</v>
      </c>
      <c r="C67" s="9">
        <v>352109.86</v>
      </c>
      <c r="D67" s="9">
        <v>33549.68</v>
      </c>
      <c r="E67" s="9">
        <f t="shared" si="3"/>
        <v>385659.54</v>
      </c>
      <c r="G67" s="9">
        <v>5253231.6399999997</v>
      </c>
      <c r="H67" s="9">
        <v>515542.28999999992</v>
      </c>
      <c r="I67" s="9">
        <f t="shared" si="1"/>
        <v>5768773.9299999997</v>
      </c>
      <c r="K67" s="9">
        <f t="shared" si="2"/>
        <v>6154433.4699999997</v>
      </c>
    </row>
    <row r="68" spans="1:11" ht="16.5" customHeight="1" x14ac:dyDescent="0.25">
      <c r="A68" s="7" t="s">
        <v>70</v>
      </c>
      <c r="B68" s="8" t="s">
        <v>71</v>
      </c>
      <c r="C68" s="9">
        <v>390810.77</v>
      </c>
      <c r="D68" s="9">
        <v>100397.93</v>
      </c>
      <c r="E68" s="9">
        <f t="shared" ref="E68:E82" si="4">+D68+C68</f>
        <v>491208.7</v>
      </c>
      <c r="G68" s="9">
        <v>5830622.0199999996</v>
      </c>
      <c r="H68" s="9">
        <v>1332554.74</v>
      </c>
      <c r="I68" s="9">
        <f t="shared" si="1"/>
        <v>7163176.7599999998</v>
      </c>
      <c r="K68" s="9">
        <f t="shared" si="2"/>
        <v>7654385.46</v>
      </c>
    </row>
    <row r="69" spans="1:11" ht="16.5" customHeight="1" x14ac:dyDescent="0.25">
      <c r="A69" s="7" t="s">
        <v>72</v>
      </c>
      <c r="B69" s="8" t="s">
        <v>9</v>
      </c>
      <c r="C69" s="9">
        <v>645980.62</v>
      </c>
      <c r="D69" s="9">
        <v>317354.81</v>
      </c>
      <c r="E69" s="9">
        <f t="shared" si="4"/>
        <v>963335.42999999993</v>
      </c>
      <c r="G69" s="9">
        <v>9637576.8999999985</v>
      </c>
      <c r="H69" s="9">
        <v>3920949.8500000006</v>
      </c>
      <c r="I69" s="9">
        <f t="shared" ref="I69:I81" si="5">+G69+H69</f>
        <v>13558526.75</v>
      </c>
      <c r="K69" s="9">
        <f t="shared" ref="K69:K81" si="6">+E69+I69</f>
        <v>14521862.18</v>
      </c>
    </row>
    <row r="70" spans="1:11" ht="16.5" customHeight="1" x14ac:dyDescent="0.25">
      <c r="A70" s="7" t="s">
        <v>73</v>
      </c>
      <c r="B70" s="8" t="s">
        <v>9</v>
      </c>
      <c r="C70" s="9">
        <v>406386.34</v>
      </c>
      <c r="D70" s="9">
        <v>48839.55</v>
      </c>
      <c r="E70" s="9">
        <f t="shared" si="4"/>
        <v>455225.89</v>
      </c>
      <c r="G70" s="9">
        <v>6062998.5900000008</v>
      </c>
      <c r="H70" s="9">
        <v>1134314.56</v>
      </c>
      <c r="I70" s="9">
        <f t="shared" si="5"/>
        <v>7197313.1500000004</v>
      </c>
      <c r="K70" s="9">
        <f t="shared" si="6"/>
        <v>7652539.04</v>
      </c>
    </row>
    <row r="71" spans="1:11" ht="16.5" customHeight="1" x14ac:dyDescent="0.25">
      <c r="A71" s="7" t="s">
        <v>74</v>
      </c>
      <c r="B71" s="8" t="s">
        <v>4</v>
      </c>
      <c r="C71" s="9">
        <v>674302.28</v>
      </c>
      <c r="D71" s="9">
        <v>265539.12</v>
      </c>
      <c r="E71" s="9">
        <f t="shared" si="4"/>
        <v>939841.4</v>
      </c>
      <c r="G71" s="9">
        <v>10060116.220000001</v>
      </c>
      <c r="H71" s="9">
        <v>4685088.7299999986</v>
      </c>
      <c r="I71" s="9">
        <f t="shared" si="5"/>
        <v>14745204.949999999</v>
      </c>
      <c r="K71" s="9">
        <f t="shared" si="6"/>
        <v>15685046.35</v>
      </c>
    </row>
    <row r="72" spans="1:11" ht="16.5" customHeight="1" x14ac:dyDescent="0.25">
      <c r="A72" s="7" t="s">
        <v>75</v>
      </c>
      <c r="B72" s="8" t="s">
        <v>4</v>
      </c>
      <c r="C72" s="9">
        <v>1589285.05</v>
      </c>
      <c r="D72" s="9">
        <v>870592.82</v>
      </c>
      <c r="E72" s="9">
        <f t="shared" si="4"/>
        <v>2459877.87</v>
      </c>
      <c r="G72" s="9">
        <v>23711016.060000002</v>
      </c>
      <c r="H72" s="9">
        <v>11395662.790000001</v>
      </c>
      <c r="I72" s="9">
        <f t="shared" si="5"/>
        <v>35106678.850000001</v>
      </c>
      <c r="K72" s="9">
        <f t="shared" si="6"/>
        <v>37566556.719999999</v>
      </c>
    </row>
    <row r="73" spans="1:11" ht="16.5" customHeight="1" x14ac:dyDescent="0.25">
      <c r="A73" s="7" t="s">
        <v>76</v>
      </c>
      <c r="B73" s="8" t="s">
        <v>7</v>
      </c>
      <c r="C73" s="9">
        <v>393117.27</v>
      </c>
      <c r="D73" s="9">
        <v>55473.85</v>
      </c>
      <c r="E73" s="9">
        <f t="shared" si="4"/>
        <v>448591.12</v>
      </c>
      <c r="G73" s="9">
        <v>5865033.3199999994</v>
      </c>
      <c r="H73" s="9">
        <v>700727.58</v>
      </c>
      <c r="I73" s="9">
        <f t="shared" si="5"/>
        <v>6565760.8999999994</v>
      </c>
      <c r="K73" s="9">
        <f t="shared" si="6"/>
        <v>7014352.0199999996</v>
      </c>
    </row>
    <row r="74" spans="1:11" ht="16.5" customHeight="1" x14ac:dyDescent="0.25">
      <c r="A74" s="7" t="s">
        <v>77</v>
      </c>
      <c r="B74" s="8" t="s">
        <v>4</v>
      </c>
      <c r="C74" s="9">
        <v>440548</v>
      </c>
      <c r="D74" s="9">
        <v>88880.92</v>
      </c>
      <c r="E74" s="9">
        <f t="shared" si="4"/>
        <v>529428.92000000004</v>
      </c>
      <c r="G74" s="9">
        <v>6572666.6000000006</v>
      </c>
      <c r="H74" s="9">
        <v>1556985.0800000003</v>
      </c>
      <c r="I74" s="9">
        <f t="shared" si="5"/>
        <v>8129651.6800000006</v>
      </c>
      <c r="K74" s="9">
        <f t="shared" si="6"/>
        <v>8659080.6000000015</v>
      </c>
    </row>
    <row r="75" spans="1:11" ht="16.5" customHeight="1" x14ac:dyDescent="0.25">
      <c r="A75" s="7" t="s">
        <v>78</v>
      </c>
      <c r="B75" s="8" t="s">
        <v>71</v>
      </c>
      <c r="C75" s="9">
        <v>360068.62</v>
      </c>
      <c r="D75" s="9">
        <v>28617.37</v>
      </c>
      <c r="E75" s="9">
        <f t="shared" si="4"/>
        <v>388685.99</v>
      </c>
      <c r="G75" s="9">
        <v>5371970.830000001</v>
      </c>
      <c r="H75" s="9">
        <v>384415.56999999995</v>
      </c>
      <c r="I75" s="9">
        <f t="shared" si="5"/>
        <v>5756386.4000000013</v>
      </c>
      <c r="K75" s="9">
        <f t="shared" si="6"/>
        <v>6145072.3900000015</v>
      </c>
    </row>
    <row r="76" spans="1:11" ht="16.5" customHeight="1" x14ac:dyDescent="0.25">
      <c r="A76" s="7" t="s">
        <v>79</v>
      </c>
      <c r="B76" s="8" t="s">
        <v>4</v>
      </c>
      <c r="C76" s="9">
        <v>799403.03</v>
      </c>
      <c r="D76" s="9">
        <v>374840.64</v>
      </c>
      <c r="E76" s="9">
        <f t="shared" si="4"/>
        <v>1174243.67</v>
      </c>
      <c r="G76" s="9">
        <v>11926531.449999999</v>
      </c>
      <c r="H76" s="9">
        <v>5414491.7000000002</v>
      </c>
      <c r="I76" s="9">
        <f t="shared" si="5"/>
        <v>17341023.149999999</v>
      </c>
      <c r="K76" s="9">
        <f t="shared" si="6"/>
        <v>18515266.82</v>
      </c>
    </row>
    <row r="77" spans="1:11" ht="16.5" customHeight="1" x14ac:dyDescent="0.25">
      <c r="A77" s="7" t="s">
        <v>80</v>
      </c>
      <c r="B77" s="8" t="s">
        <v>4</v>
      </c>
      <c r="C77" s="9">
        <v>495434.63</v>
      </c>
      <c r="D77" s="9">
        <v>120136.5</v>
      </c>
      <c r="E77" s="9">
        <f t="shared" si="4"/>
        <v>615571.13</v>
      </c>
      <c r="G77" s="9">
        <v>7391536.5399999991</v>
      </c>
      <c r="H77" s="9">
        <v>1891856.46</v>
      </c>
      <c r="I77" s="9">
        <f t="shared" si="5"/>
        <v>9283393</v>
      </c>
      <c r="K77" s="9">
        <f t="shared" si="6"/>
        <v>9898964.1300000008</v>
      </c>
    </row>
    <row r="78" spans="1:11" ht="16.5" customHeight="1" x14ac:dyDescent="0.25">
      <c r="A78" s="7" t="s">
        <v>81</v>
      </c>
      <c r="B78" s="8" t="s">
        <v>7</v>
      </c>
      <c r="C78" s="9">
        <v>352384.76</v>
      </c>
      <c r="D78" s="9">
        <v>23644.75</v>
      </c>
      <c r="E78" s="9">
        <f t="shared" si="4"/>
        <v>376029.51</v>
      </c>
      <c r="G78" s="9">
        <v>5257333</v>
      </c>
      <c r="H78" s="9">
        <v>393732.24</v>
      </c>
      <c r="I78" s="9">
        <f t="shared" si="5"/>
        <v>5651065.2400000002</v>
      </c>
      <c r="K78" s="9">
        <f t="shared" si="6"/>
        <v>6027094.75</v>
      </c>
    </row>
    <row r="79" spans="1:11" ht="16.5" customHeight="1" x14ac:dyDescent="0.25">
      <c r="A79" s="7" t="s">
        <v>82</v>
      </c>
      <c r="B79" s="8" t="s">
        <v>7</v>
      </c>
      <c r="C79" s="9">
        <v>466395.54</v>
      </c>
      <c r="D79" s="9">
        <v>139416.25</v>
      </c>
      <c r="E79" s="9">
        <f t="shared" si="4"/>
        <v>605811.79</v>
      </c>
      <c r="G79" s="9">
        <v>6958293.7200000016</v>
      </c>
      <c r="H79" s="9">
        <v>1944160.27</v>
      </c>
      <c r="I79" s="9">
        <f t="shared" si="5"/>
        <v>8902453.9900000021</v>
      </c>
      <c r="K79" s="9">
        <f t="shared" si="6"/>
        <v>9508265.7800000012</v>
      </c>
    </row>
    <row r="80" spans="1:11" ht="16.5" customHeight="1" x14ac:dyDescent="0.25">
      <c r="A80" s="7" t="s">
        <v>83</v>
      </c>
      <c r="B80" s="8" t="s">
        <v>7</v>
      </c>
      <c r="C80" s="9">
        <v>359740.08</v>
      </c>
      <c r="D80" s="9">
        <v>25762.13</v>
      </c>
      <c r="E80" s="9">
        <f t="shared" si="4"/>
        <v>385502.21</v>
      </c>
      <c r="G80" s="9">
        <v>5367069.2200000007</v>
      </c>
      <c r="H80" s="9">
        <v>655555.66999999993</v>
      </c>
      <c r="I80" s="9">
        <f t="shared" si="5"/>
        <v>6022624.8900000006</v>
      </c>
      <c r="K80" s="9">
        <f t="shared" si="6"/>
        <v>6408127.1000000006</v>
      </c>
    </row>
    <row r="81" spans="1:11" ht="16.5" customHeight="1" x14ac:dyDescent="0.25">
      <c r="A81" s="7" t="s">
        <v>84</v>
      </c>
      <c r="B81" s="8" t="s">
        <v>71</v>
      </c>
      <c r="C81" s="9">
        <v>1464640.24</v>
      </c>
      <c r="D81" s="9">
        <v>725788.53</v>
      </c>
      <c r="E81" s="9">
        <f t="shared" si="4"/>
        <v>2190428.77</v>
      </c>
      <c r="G81" s="9">
        <v>21851403.02</v>
      </c>
      <c r="H81" s="9">
        <v>10191623.549999999</v>
      </c>
      <c r="I81" s="9">
        <f t="shared" si="5"/>
        <v>32043026.57</v>
      </c>
      <c r="K81" s="9">
        <f t="shared" si="6"/>
        <v>34233455.340000004</v>
      </c>
    </row>
    <row r="82" spans="1:11" s="16" customFormat="1" ht="16.5" customHeight="1" x14ac:dyDescent="0.2">
      <c r="A82" s="12" t="s">
        <v>85</v>
      </c>
      <c r="B82" s="13"/>
      <c r="C82" s="14">
        <f>+SUM(C4:C81)</f>
        <v>67049387.789999992</v>
      </c>
      <c r="D82" s="15">
        <f>+SUM(D4:D81)</f>
        <v>31001368.03000002</v>
      </c>
      <c r="E82" s="15">
        <f t="shared" si="4"/>
        <v>98050755.820000008</v>
      </c>
      <c r="G82" s="15">
        <f>+SUM(G4:G81)</f>
        <v>1000329747.4400002</v>
      </c>
      <c r="H82" s="15">
        <f t="shared" ref="H82:K82" si="7">+SUM(H4:H81)</f>
        <v>447520645.78000003</v>
      </c>
      <c r="I82" s="15">
        <f t="shared" si="7"/>
        <v>1447850393.22</v>
      </c>
      <c r="K82" s="15">
        <f t="shared" si="7"/>
        <v>1545901149.0399997</v>
      </c>
    </row>
    <row r="83" spans="1:11" ht="14.25" x14ac:dyDescent="0.3">
      <c r="A83" s="17"/>
      <c r="B83" s="17"/>
      <c r="C83" s="17"/>
      <c r="G83" s="18"/>
      <c r="H83" s="18"/>
      <c r="I83" s="18"/>
      <c r="K83" s="18" t="s">
        <v>86</v>
      </c>
    </row>
    <row r="84" spans="1:11" ht="7.5" customHeight="1" x14ac:dyDescent="0.25">
      <c r="F84" s="19"/>
      <c r="J84" s="19"/>
    </row>
  </sheetData>
  <mergeCells count="7">
    <mergeCell ref="C2:E2"/>
    <mergeCell ref="A2:A3"/>
    <mergeCell ref="B2:B3"/>
    <mergeCell ref="I2:I3"/>
    <mergeCell ref="K2:K3"/>
    <mergeCell ref="G2:G3"/>
    <mergeCell ref="H2:H3"/>
  </mergeCells>
  <printOptions horizontalCentered="1"/>
  <pageMargins left="0.31" right="0.35433070866141736" top="0.21" bottom="0" header="0.15748031496062992" footer="0.15748031496062992"/>
  <pageSetup paperSize="9" scale="6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E32"/>
  <sheetViews>
    <sheetView showGridLines="0" workbookViewId="0">
      <selection activeCell="A29" sqref="A29:E29"/>
    </sheetView>
  </sheetViews>
  <sheetFormatPr baseColWidth="10" defaultRowHeight="13.5" x14ac:dyDescent="0.25"/>
  <cols>
    <col min="1" max="1" width="18.5703125" style="20" customWidth="1"/>
    <col min="2" max="4" width="18.7109375" style="20" customWidth="1"/>
    <col min="5" max="5" width="10.42578125" style="10" customWidth="1"/>
    <col min="6" max="16384" width="11.42578125" style="10"/>
  </cols>
  <sheetData>
    <row r="1" spans="1:4" ht="18" customHeight="1" x14ac:dyDescent="0.25">
      <c r="A1" s="72" t="s">
        <v>117</v>
      </c>
      <c r="B1" s="73"/>
      <c r="C1" s="73"/>
      <c r="D1" s="74"/>
    </row>
    <row r="3" spans="1:4" s="2" customFormat="1" ht="18" customHeight="1" x14ac:dyDescent="0.2">
      <c r="A3" s="44"/>
      <c r="B3" s="62" t="s">
        <v>106</v>
      </c>
      <c r="C3" s="63"/>
      <c r="D3" s="64"/>
    </row>
    <row r="4" spans="1:4" s="1" customFormat="1" ht="18" customHeight="1" x14ac:dyDescent="0.2">
      <c r="A4" s="26" t="s">
        <v>89</v>
      </c>
      <c r="B4" s="26" t="s">
        <v>88</v>
      </c>
      <c r="C4" s="26" t="s">
        <v>87</v>
      </c>
      <c r="D4" s="26" t="s">
        <v>85</v>
      </c>
    </row>
    <row r="5" spans="1:4" s="2" customFormat="1" ht="18" customHeight="1" x14ac:dyDescent="0.2">
      <c r="A5" s="25" t="s">
        <v>115</v>
      </c>
      <c r="B5" s="24">
        <f>+B17+B11</f>
        <v>1067379135.2300001</v>
      </c>
      <c r="C5" s="24">
        <f>+C17+C11</f>
        <v>478522013.81000006</v>
      </c>
      <c r="D5" s="24">
        <f>+B5+C5</f>
        <v>1545901149.0400002</v>
      </c>
    </row>
    <row r="6" spans="1:4" s="2" customFormat="1" ht="18" customHeight="1" x14ac:dyDescent="0.2">
      <c r="A6" s="25" t="s">
        <v>116</v>
      </c>
      <c r="B6" s="24">
        <f>+B18+B12</f>
        <v>818393879.81000006</v>
      </c>
      <c r="C6" s="24">
        <f>+C18+C12</f>
        <v>276716764.49000001</v>
      </c>
      <c r="D6" s="24">
        <f>+B6+C6</f>
        <v>1095110644.3000002</v>
      </c>
    </row>
    <row r="7" spans="1:4" s="2" customFormat="1" ht="18" customHeight="1" x14ac:dyDescent="0.2">
      <c r="A7" s="23"/>
      <c r="B7" s="22">
        <f>+B5/B6-1</f>
        <v>0.30423645821716683</v>
      </c>
      <c r="C7" s="22">
        <f>+C5/C6-1</f>
        <v>0.7292845075430654</v>
      </c>
      <c r="D7" s="22">
        <f>+D5/D6-1</f>
        <v>0.41163923215096454</v>
      </c>
    </row>
    <row r="8" spans="1:4" x14ac:dyDescent="0.25">
      <c r="B8" s="21"/>
      <c r="C8" s="21"/>
      <c r="D8" s="21"/>
    </row>
    <row r="9" spans="1:4" s="2" customFormat="1" ht="18" customHeight="1" x14ac:dyDescent="0.2">
      <c r="A9" s="44"/>
      <c r="B9" s="62" t="s">
        <v>107</v>
      </c>
      <c r="C9" s="63"/>
      <c r="D9" s="64"/>
    </row>
    <row r="10" spans="1:4" s="1" customFormat="1" ht="18" customHeight="1" x14ac:dyDescent="0.2">
      <c r="A10" s="26" t="s">
        <v>89</v>
      </c>
      <c r="B10" s="26" t="s">
        <v>88</v>
      </c>
      <c r="C10" s="26" t="s">
        <v>87</v>
      </c>
      <c r="D10" s="26" t="s">
        <v>85</v>
      </c>
    </row>
    <row r="11" spans="1:4" s="2" customFormat="1" ht="18" customHeight="1" x14ac:dyDescent="0.2">
      <c r="A11" s="25" t="s">
        <v>115</v>
      </c>
      <c r="B11" s="24">
        <f>+'Gtía Mayo Junio 2018'!G82</f>
        <v>1000329747.4400002</v>
      </c>
      <c r="C11" s="24">
        <f>+'Gtía Mayo Junio 2018'!H82</f>
        <v>447520645.78000003</v>
      </c>
      <c r="D11" s="24">
        <f>+B11+C11</f>
        <v>1447850393.2200003</v>
      </c>
    </row>
    <row r="12" spans="1:4" s="2" customFormat="1" ht="18" customHeight="1" x14ac:dyDescent="0.2">
      <c r="A12" s="25" t="s">
        <v>116</v>
      </c>
      <c r="B12" s="24">
        <f>+'[1]Mayo Junio 2018'!$P$84</f>
        <v>653932766.54000008</v>
      </c>
      <c r="C12" s="24">
        <f>+'[1]Mayo Junio 2018'!$W$84</f>
        <v>243094031.84000003</v>
      </c>
      <c r="D12" s="24">
        <f>+B12+C12</f>
        <v>897026798.38000011</v>
      </c>
    </row>
    <row r="13" spans="1:4" s="2" customFormat="1" ht="18" customHeight="1" x14ac:dyDescent="0.2">
      <c r="A13" s="23"/>
      <c r="B13" s="22">
        <f>+B11/B12-1</f>
        <v>0.52971344857485669</v>
      </c>
      <c r="C13" s="22">
        <f>+C11/C12-1</f>
        <v>0.84093637508365404</v>
      </c>
      <c r="D13" s="22">
        <f>+D11/D12-1</f>
        <v>0.61405478167962069</v>
      </c>
    </row>
    <row r="14" spans="1:4" x14ac:dyDescent="0.25">
      <c r="B14" s="21"/>
      <c r="C14" s="21"/>
      <c r="D14" s="21"/>
    </row>
    <row r="15" spans="1:4" s="2" customFormat="1" ht="18" customHeight="1" x14ac:dyDescent="0.2">
      <c r="A15" s="44"/>
      <c r="B15" s="62" t="s">
        <v>100</v>
      </c>
      <c r="C15" s="63"/>
      <c r="D15" s="64"/>
    </row>
    <row r="16" spans="1:4" s="1" customFormat="1" ht="18" customHeight="1" x14ac:dyDescent="0.2">
      <c r="A16" s="26" t="s">
        <v>89</v>
      </c>
      <c r="B16" s="26" t="s">
        <v>88</v>
      </c>
      <c r="C16" s="26" t="s">
        <v>87</v>
      </c>
      <c r="D16" s="26" t="s">
        <v>85</v>
      </c>
    </row>
    <row r="17" spans="1:5" s="2" customFormat="1" ht="18" customHeight="1" x14ac:dyDescent="0.2">
      <c r="A17" s="25" t="s">
        <v>115</v>
      </c>
      <c r="B17" s="24">
        <f>+'[1]Mayo Junio 2018'!$F$84</f>
        <v>67049387.789999992</v>
      </c>
      <c r="C17" s="24">
        <f>+'[1]Mayo Junio 2018'!$K$84</f>
        <v>31001368.03000002</v>
      </c>
      <c r="D17" s="24">
        <f>+B17+C17</f>
        <v>98050755.820000008</v>
      </c>
    </row>
    <row r="18" spans="1:5" s="2" customFormat="1" ht="18" customHeight="1" x14ac:dyDescent="0.2">
      <c r="A18" s="25" t="s">
        <v>116</v>
      </c>
      <c r="B18" s="24">
        <f>+'[1]Mayo Junio 2018'!$S$84</f>
        <v>164461113.26999998</v>
      </c>
      <c r="C18" s="24">
        <f>+'[1]Mayo Junio 2018'!$X$84</f>
        <v>33622732.650000006</v>
      </c>
      <c r="D18" s="24">
        <f>+B18+C18</f>
        <v>198083845.91999999</v>
      </c>
    </row>
    <row r="19" spans="1:5" s="2" customFormat="1" ht="18" customHeight="1" x14ac:dyDescent="0.2">
      <c r="A19" s="23"/>
      <c r="B19" s="22">
        <f>+B17/B18-1</f>
        <v>-0.59230856184268132</v>
      </c>
      <c r="C19" s="22">
        <f>+C17/C18-1</f>
        <v>-7.7964056261797809E-2</v>
      </c>
      <c r="D19" s="22">
        <f>+D17/D18-1</f>
        <v>-0.50500377572636734</v>
      </c>
    </row>
    <row r="20" spans="1:5" s="32" customFormat="1" ht="23.25" customHeight="1" x14ac:dyDescent="0.2">
      <c r="A20" s="52" t="s">
        <v>90</v>
      </c>
      <c r="B20" s="53"/>
      <c r="C20" s="53"/>
      <c r="D20" s="53"/>
      <c r="E20" s="54"/>
    </row>
    <row r="21" spans="1:5" s="32" customFormat="1" ht="18" customHeight="1" x14ac:dyDescent="0.2">
      <c r="A21" s="55" t="s">
        <v>91</v>
      </c>
      <c r="B21" s="53"/>
      <c r="C21" s="53"/>
      <c r="D21" s="53"/>
      <c r="E21" s="54"/>
    </row>
    <row r="22" spans="1:5" ht="27" customHeight="1" x14ac:dyDescent="0.25">
      <c r="A22" s="69" t="s">
        <v>118</v>
      </c>
      <c r="B22" s="69"/>
      <c r="C22" s="69"/>
      <c r="D22" s="69"/>
      <c r="E22" s="69"/>
    </row>
    <row r="23" spans="1:5" ht="44.25" customHeight="1" x14ac:dyDescent="0.25">
      <c r="A23" s="69" t="s">
        <v>119</v>
      </c>
      <c r="B23" s="69"/>
      <c r="C23" s="69"/>
      <c r="D23" s="69"/>
      <c r="E23" s="69"/>
    </row>
    <row r="24" spans="1:5" ht="44.25" customHeight="1" x14ac:dyDescent="0.25">
      <c r="A24" s="69" t="s">
        <v>123</v>
      </c>
      <c r="B24" s="69"/>
      <c r="C24" s="69"/>
      <c r="D24" s="69"/>
      <c r="E24" s="69"/>
    </row>
    <row r="25" spans="1:5" x14ac:dyDescent="0.25">
      <c r="A25" s="56"/>
      <c r="B25" s="57"/>
      <c r="C25" s="57"/>
      <c r="D25" s="57"/>
      <c r="E25" s="19"/>
    </row>
    <row r="26" spans="1:5" s="32" customFormat="1" ht="18" customHeight="1" x14ac:dyDescent="0.2">
      <c r="A26" s="55" t="s">
        <v>92</v>
      </c>
      <c r="B26" s="53"/>
      <c r="C26" s="53"/>
      <c r="D26" s="53"/>
      <c r="E26" s="54"/>
    </row>
    <row r="27" spans="1:5" ht="27" customHeight="1" x14ac:dyDescent="0.25">
      <c r="A27" s="69" t="s">
        <v>120</v>
      </c>
      <c r="B27" s="69"/>
      <c r="C27" s="69"/>
      <c r="D27" s="69"/>
      <c r="E27" s="69"/>
    </row>
    <row r="28" spans="1:5" ht="85.5" customHeight="1" x14ac:dyDescent="0.25">
      <c r="A28" s="70" t="s">
        <v>122</v>
      </c>
      <c r="B28" s="70"/>
      <c r="C28" s="70"/>
      <c r="D28" s="70"/>
      <c r="E28" s="70"/>
    </row>
    <row r="29" spans="1:5" ht="29.25" customHeight="1" x14ac:dyDescent="0.25">
      <c r="A29" s="69" t="s">
        <v>121</v>
      </c>
      <c r="B29" s="69"/>
      <c r="C29" s="69"/>
      <c r="D29" s="69"/>
      <c r="E29" s="69"/>
    </row>
    <row r="30" spans="1:5" x14ac:dyDescent="0.25">
      <c r="A30" s="29"/>
    </row>
    <row r="31" spans="1:5" ht="18" customHeight="1" x14ac:dyDescent="0.25">
      <c r="A31" s="45"/>
      <c r="E31" s="61" t="s">
        <v>124</v>
      </c>
    </row>
    <row r="32" spans="1:5" ht="31.5" customHeight="1" x14ac:dyDescent="0.25">
      <c r="A32" s="71"/>
      <c r="B32" s="71"/>
      <c r="C32" s="71"/>
      <c r="D32" s="71"/>
      <c r="E32" s="71"/>
    </row>
  </sheetData>
  <mergeCells count="11">
    <mergeCell ref="A1:D1"/>
    <mergeCell ref="B9:D9"/>
    <mergeCell ref="B15:D15"/>
    <mergeCell ref="B3:D3"/>
    <mergeCell ref="A22:E22"/>
    <mergeCell ref="A27:E27"/>
    <mergeCell ref="A23:E23"/>
    <mergeCell ref="A28:E28"/>
    <mergeCell ref="A29:E29"/>
    <mergeCell ref="A32:E32"/>
    <mergeCell ref="A24:E2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showGridLines="0" workbookViewId="0">
      <selection activeCell="C37" sqref="C37"/>
    </sheetView>
  </sheetViews>
  <sheetFormatPr baseColWidth="10" defaultRowHeight="16.5" x14ac:dyDescent="0.3"/>
  <cols>
    <col min="1" max="2" width="29.140625" style="28" customWidth="1"/>
    <col min="3" max="3" width="29.140625" customWidth="1"/>
    <col min="5" max="5" width="14.5703125" customWidth="1"/>
    <col min="6" max="6" width="14" customWidth="1"/>
  </cols>
  <sheetData>
    <row r="1" spans="1:6" s="27" customFormat="1" ht="22.5" customHeight="1" x14ac:dyDescent="0.2">
      <c r="A1" s="79" t="s">
        <v>117</v>
      </c>
      <c r="B1" s="79"/>
      <c r="C1" s="79"/>
    </row>
    <row r="2" spans="1:6" ht="12.75" customHeight="1" thickBot="1" x14ac:dyDescent="0.35"/>
    <row r="3" spans="1:6" ht="36" customHeight="1" thickBot="1" x14ac:dyDescent="0.25">
      <c r="A3" s="75" t="s">
        <v>93</v>
      </c>
      <c r="B3" s="76"/>
    </row>
    <row r="4" spans="1:6" ht="36" customHeight="1" thickTop="1" thickBot="1" x14ac:dyDescent="0.25">
      <c r="A4" s="34" t="s">
        <v>94</v>
      </c>
      <c r="B4" s="34" t="s">
        <v>95</v>
      </c>
      <c r="E4" s="46"/>
      <c r="F4" s="46"/>
    </row>
    <row r="5" spans="1:6" ht="36" customHeight="1" thickBot="1" x14ac:dyDescent="0.25">
      <c r="A5" s="37">
        <v>0.46300000000000002</v>
      </c>
      <c r="B5" s="37">
        <v>0.315</v>
      </c>
      <c r="E5" s="46"/>
      <c r="F5" s="46"/>
    </row>
    <row r="6" spans="1:6" ht="12.75" customHeight="1" thickBot="1" x14ac:dyDescent="0.35">
      <c r="E6" s="46"/>
      <c r="F6" s="46"/>
    </row>
    <row r="7" spans="1:6" ht="36" customHeight="1" thickBot="1" x14ac:dyDescent="0.25">
      <c r="A7" s="75" t="s">
        <v>96</v>
      </c>
      <c r="B7" s="76"/>
    </row>
    <row r="8" spans="1:6" ht="36" customHeight="1" thickTop="1" thickBot="1" x14ac:dyDescent="0.25">
      <c r="A8" s="34" t="s">
        <v>97</v>
      </c>
      <c r="B8" s="34" t="s">
        <v>98</v>
      </c>
    </row>
    <row r="9" spans="1:6" ht="36" customHeight="1" thickBot="1" x14ac:dyDescent="0.25">
      <c r="A9" s="35">
        <v>0.3</v>
      </c>
      <c r="B9" s="36">
        <v>0.73</v>
      </c>
      <c r="E9" s="46"/>
      <c r="F9" s="46"/>
    </row>
    <row r="10" spans="1:6" ht="36" customHeight="1" thickBot="1" x14ac:dyDescent="0.25">
      <c r="A10" s="77">
        <v>0.41</v>
      </c>
      <c r="B10" s="78"/>
      <c r="E10" s="46"/>
      <c r="F10" s="46"/>
    </row>
    <row r="11" spans="1:6" ht="17.25" x14ac:dyDescent="0.3">
      <c r="A11" s="43" t="s">
        <v>99</v>
      </c>
      <c r="E11" s="46"/>
      <c r="F11" s="46"/>
    </row>
    <row r="12" spans="1:6" x14ac:dyDescent="0.3">
      <c r="B12" s="38"/>
      <c r="C12" s="39"/>
    </row>
    <row r="13" spans="1:6" x14ac:dyDescent="0.3">
      <c r="A13" s="38"/>
      <c r="B13" s="38"/>
      <c r="C13" s="39"/>
    </row>
    <row r="14" spans="1:6" x14ac:dyDescent="0.3">
      <c r="A14" s="38"/>
      <c r="B14" s="38"/>
      <c r="C14" s="39"/>
    </row>
    <row r="15" spans="1:6" x14ac:dyDescent="0.3">
      <c r="A15" s="38"/>
      <c r="B15" s="38"/>
      <c r="C15" s="39"/>
    </row>
    <row r="16" spans="1:6" x14ac:dyDescent="0.3">
      <c r="A16" s="38"/>
      <c r="B16" s="38"/>
      <c r="C16" s="39"/>
    </row>
    <row r="17" spans="1:3" x14ac:dyDescent="0.3">
      <c r="A17" s="38"/>
      <c r="B17" s="38"/>
      <c r="C17" s="39"/>
    </row>
    <row r="18" spans="1:3" x14ac:dyDescent="0.3">
      <c r="A18" s="38"/>
      <c r="B18" s="38"/>
      <c r="C18" s="39"/>
    </row>
    <row r="19" spans="1:3" x14ac:dyDescent="0.3">
      <c r="A19" s="38"/>
      <c r="B19" s="38"/>
      <c r="C19" s="39"/>
    </row>
    <row r="20" spans="1:3" x14ac:dyDescent="0.3">
      <c r="A20" s="38"/>
      <c r="B20" s="38"/>
      <c r="C20" s="39"/>
    </row>
    <row r="21" spans="1:3" x14ac:dyDescent="0.3">
      <c r="A21" s="38"/>
      <c r="B21" s="38"/>
      <c r="C21" s="39"/>
    </row>
    <row r="22" spans="1:3" x14ac:dyDescent="0.3">
      <c r="A22" s="38"/>
      <c r="B22" s="38"/>
      <c r="C22" s="39"/>
    </row>
    <row r="23" spans="1:3" x14ac:dyDescent="0.3">
      <c r="A23" s="38"/>
      <c r="B23" s="38"/>
      <c r="C23" s="39"/>
    </row>
    <row r="24" spans="1:3" x14ac:dyDescent="0.3">
      <c r="A24" s="38"/>
      <c r="B24" s="38"/>
      <c r="C24" s="39"/>
    </row>
    <row r="25" spans="1:3" x14ac:dyDescent="0.3">
      <c r="A25" s="38"/>
      <c r="B25" s="38"/>
      <c r="C25" s="39"/>
    </row>
    <row r="26" spans="1:3" x14ac:dyDescent="0.3">
      <c r="A26" s="38"/>
      <c r="B26" s="38"/>
      <c r="C26" s="39"/>
    </row>
    <row r="27" spans="1:3" x14ac:dyDescent="0.3">
      <c r="A27" s="38"/>
      <c r="B27" s="38"/>
      <c r="C27" s="39"/>
    </row>
    <row r="28" spans="1:3" x14ac:dyDescent="0.3">
      <c r="A28" s="38"/>
      <c r="B28" s="38"/>
      <c r="C28" s="39"/>
    </row>
    <row r="29" spans="1:3" x14ac:dyDescent="0.3">
      <c r="A29" s="38"/>
      <c r="B29" s="38"/>
      <c r="C29" s="39"/>
    </row>
    <row r="30" spans="1:3" x14ac:dyDescent="0.3">
      <c r="A30" s="38"/>
      <c r="B30" s="38"/>
      <c r="C30" s="39"/>
    </row>
    <row r="31" spans="1:3" x14ac:dyDescent="0.3">
      <c r="A31" s="38"/>
      <c r="B31" s="38"/>
      <c r="C31" s="39"/>
    </row>
    <row r="32" spans="1:3" x14ac:dyDescent="0.3">
      <c r="A32" s="38"/>
      <c r="B32" s="38"/>
      <c r="C32" s="39"/>
    </row>
    <row r="33" spans="1:3" x14ac:dyDescent="0.3">
      <c r="A33" s="38"/>
      <c r="B33" s="38"/>
      <c r="C33" s="39"/>
    </row>
    <row r="34" spans="1:3" x14ac:dyDescent="0.3">
      <c r="A34" s="41"/>
      <c r="B34" s="41"/>
      <c r="C34" s="42"/>
    </row>
    <row r="35" spans="1:3" ht="30" x14ac:dyDescent="0.2">
      <c r="A35" s="40" t="s">
        <v>110</v>
      </c>
      <c r="B35" s="40" t="s">
        <v>109</v>
      </c>
      <c r="C35" s="40" t="s">
        <v>108</v>
      </c>
    </row>
    <row r="37" spans="1:3" x14ac:dyDescent="0.3">
      <c r="C37" s="61" t="s">
        <v>124</v>
      </c>
    </row>
  </sheetData>
  <mergeCells count="4">
    <mergeCell ref="A3:B3"/>
    <mergeCell ref="A7:B7"/>
    <mergeCell ref="A10:B10"/>
    <mergeCell ref="A1:C1"/>
  </mergeCells>
  <printOptions horizontalCentered="1"/>
  <pageMargins left="0.70866141732283472" right="0.70866141732283472" top="0.74803149606299213" bottom="0.52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showGridLines="0" workbookViewId="0">
      <selection sqref="A1:E1"/>
    </sheetView>
  </sheetViews>
  <sheetFormatPr baseColWidth="10" defaultRowHeight="13.5" x14ac:dyDescent="0.25"/>
  <cols>
    <col min="1" max="1" width="18.5703125" style="20" customWidth="1"/>
    <col min="2" max="2" width="18.7109375" style="20" customWidth="1"/>
    <col min="3" max="4" width="17.28515625" customWidth="1"/>
    <col min="5" max="5" width="10" customWidth="1"/>
    <col min="7" max="7" width="20" style="60" customWidth="1"/>
    <col min="8" max="9" width="17" style="60" customWidth="1"/>
    <col min="10" max="10" width="17" customWidth="1"/>
  </cols>
  <sheetData>
    <row r="1" spans="1:10" ht="18" customHeight="1" x14ac:dyDescent="0.2">
      <c r="A1" s="80" t="s">
        <v>117</v>
      </c>
      <c r="B1" s="80"/>
      <c r="C1" s="80"/>
      <c r="D1" s="80"/>
      <c r="E1" s="80"/>
      <c r="G1" s="47"/>
      <c r="H1" s="48" t="s">
        <v>107</v>
      </c>
      <c r="I1" s="48" t="s">
        <v>100</v>
      </c>
      <c r="J1" s="48" t="s">
        <v>85</v>
      </c>
    </row>
    <row r="2" spans="1:10" x14ac:dyDescent="0.25">
      <c r="G2" s="49" t="s">
        <v>89</v>
      </c>
      <c r="H2" s="48" t="s">
        <v>85</v>
      </c>
      <c r="I2" s="48" t="s">
        <v>85</v>
      </c>
      <c r="J2" s="48"/>
    </row>
    <row r="3" spans="1:10" s="2" customFormat="1" ht="14.25" x14ac:dyDescent="0.2">
      <c r="A3" s="81" t="s">
        <v>96</v>
      </c>
      <c r="B3" s="81"/>
      <c r="C3" s="81"/>
      <c r="D3" s="81"/>
      <c r="E3" s="81"/>
      <c r="G3" s="47" t="s">
        <v>116</v>
      </c>
      <c r="H3" s="50">
        <f>+Observaciones!D12</f>
        <v>897026798.38000011</v>
      </c>
      <c r="I3" s="50">
        <f>+Observaciones!D18</f>
        <v>198083845.91999999</v>
      </c>
      <c r="J3" s="50">
        <f>+H3+I3</f>
        <v>1095110644.3000002</v>
      </c>
    </row>
    <row r="4" spans="1:10" s="1" customFormat="1" ht="18" customHeight="1" x14ac:dyDescent="0.2">
      <c r="G4" s="47" t="s">
        <v>115</v>
      </c>
      <c r="H4" s="50">
        <f>+Observaciones!D11</f>
        <v>1447850393.2200003</v>
      </c>
      <c r="I4" s="50">
        <f>+Observaciones!D17</f>
        <v>98050755.820000008</v>
      </c>
      <c r="J4" s="50">
        <f>+H4+I4</f>
        <v>1545901149.0400002</v>
      </c>
    </row>
    <row r="5" spans="1:10" s="2" customFormat="1" ht="18" customHeight="1" x14ac:dyDescent="0.2">
      <c r="G5" s="47"/>
      <c r="H5" s="51">
        <f>+H4/H3-1</f>
        <v>0.61405478167962069</v>
      </c>
      <c r="I5" s="51">
        <f>+I4/I3-1</f>
        <v>-0.50500377572636734</v>
      </c>
      <c r="J5" s="51">
        <f>+J4/J3-1</f>
        <v>0.41163923215096454</v>
      </c>
    </row>
    <row r="6" spans="1:10" s="2" customFormat="1" ht="18" customHeight="1" x14ac:dyDescent="0.2">
      <c r="G6" s="58"/>
      <c r="H6" s="59"/>
      <c r="I6" s="58"/>
    </row>
    <row r="7" spans="1:10" s="2" customFormat="1" ht="18" customHeight="1" x14ac:dyDescent="0.2">
      <c r="G7" s="58"/>
      <c r="H7" s="58"/>
      <c r="I7" s="58"/>
    </row>
    <row r="8" spans="1:10" x14ac:dyDescent="0.25">
      <c r="B8" s="21"/>
    </row>
    <row r="9" spans="1:10" s="2" customFormat="1" ht="18" customHeight="1" x14ac:dyDescent="0.2">
      <c r="A9" s="44"/>
      <c r="G9" s="58"/>
      <c r="H9" s="58"/>
      <c r="I9" s="58"/>
    </row>
    <row r="10" spans="1:10" x14ac:dyDescent="0.2">
      <c r="A10" s="30"/>
      <c r="B10" s="31"/>
    </row>
    <row r="11" spans="1:10" x14ac:dyDescent="0.2">
      <c r="A11" s="33"/>
      <c r="B11" s="31"/>
    </row>
    <row r="12" spans="1:10" ht="12.75" x14ac:dyDescent="0.2">
      <c r="A12"/>
      <c r="B12"/>
    </row>
    <row r="13" spans="1:10" ht="12.75" x14ac:dyDescent="0.2">
      <c r="A13"/>
      <c r="B13"/>
    </row>
    <row r="14" spans="1:10" x14ac:dyDescent="0.25">
      <c r="A14" s="29"/>
    </row>
    <row r="15" spans="1:10" x14ac:dyDescent="0.2">
      <c r="A15" s="33"/>
      <c r="B15" s="31"/>
    </row>
    <row r="16" spans="1:10" ht="12.75" x14ac:dyDescent="0.2">
      <c r="A16"/>
      <c r="B16"/>
    </row>
    <row r="17" spans="1:5" ht="12.75" x14ac:dyDescent="0.2">
      <c r="A17"/>
      <c r="B17"/>
    </row>
    <row r="18" spans="1:5" ht="12.75" x14ac:dyDescent="0.2">
      <c r="A18"/>
      <c r="B18"/>
    </row>
    <row r="19" spans="1:5" x14ac:dyDescent="0.25">
      <c r="A19" s="29"/>
    </row>
    <row r="20" spans="1:5" x14ac:dyDescent="0.25">
      <c r="A20" s="45"/>
    </row>
    <row r="21" spans="1:5" ht="12.75" x14ac:dyDescent="0.2">
      <c r="A21"/>
      <c r="B21"/>
    </row>
    <row r="25" spans="1:5" x14ac:dyDescent="0.25">
      <c r="E25" s="61" t="s">
        <v>124</v>
      </c>
    </row>
  </sheetData>
  <mergeCells count="2">
    <mergeCell ref="A1:E1"/>
    <mergeCell ref="A3:E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5</vt:i4>
      </vt:variant>
    </vt:vector>
  </HeadingPairs>
  <TitlesOfParts>
    <vt:vector size="9" baseType="lpstr">
      <vt:lpstr>Gtía Mayo Junio 2018</vt:lpstr>
      <vt:lpstr>Observaciones</vt:lpstr>
      <vt:lpstr>Grafico I</vt:lpstr>
      <vt:lpstr>Gráfico II</vt:lpstr>
      <vt:lpstr>'Grafico I'!Área_de_impresión</vt:lpstr>
      <vt:lpstr>'Gráfico II'!Área_de_impresión</vt:lpstr>
      <vt:lpstr>'Gtía Mayo Junio 2018'!Área_de_impresión</vt:lpstr>
      <vt:lpstr>Observaciones!Área_de_impresión</vt:lpstr>
      <vt:lpstr>'Gtía Mayo Junio 2018'!Títulos_a_imprimir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Anabella C</dc:creator>
  <cp:lastModifiedBy>rel mun</cp:lastModifiedBy>
  <cp:lastPrinted>2018-08-01T22:42:52Z</cp:lastPrinted>
  <dcterms:created xsi:type="dcterms:W3CDTF">2018-06-01T14:08:41Z</dcterms:created>
  <dcterms:modified xsi:type="dcterms:W3CDTF">2018-08-02T12:08:58Z</dcterms:modified>
</cp:coreProperties>
</file>