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RELMUN01\Compartidos 2023\Consenso Fiscal\Comunas\2. Base única Tasas Anual 2022 Comunas\"/>
    </mc:Choice>
  </mc:AlternateContent>
  <bookViews>
    <workbookView xWindow="0" yWindow="0" windowWidth="20490" windowHeight="7755"/>
  </bookViews>
  <sheets>
    <sheet name="Caratula" sheetId="1" r:id="rId1"/>
    <sheet name="Aldea Asunción" sheetId="2" r:id="rId2"/>
    <sheet name="Aldea San Juan" sheetId="3" r:id="rId3"/>
    <sheet name="Colonia Crespo" sheetId="4" r:id="rId4"/>
    <sheet name="Colonia Ensayo" sheetId="5" r:id="rId5"/>
    <sheet name="Comuna Tala" sheetId="6" r:id="rId6"/>
    <sheet name="Durazno" sheetId="7" r:id="rId7"/>
    <sheet name="El Cimarrón" sheetId="8" r:id="rId8"/>
    <sheet name="El Palenque" sheetId="9" r:id="rId9"/>
    <sheet name="El Solar" sheetId="10" r:id="rId10"/>
    <sheet name="Estación Sosa" sheetId="11" r:id="rId11"/>
    <sheet name="General Roca" sheetId="12" r:id="rId12"/>
    <sheet name="Gobernador Sola" sheetId="13" r:id="rId13"/>
    <sheet name="Ingeniero Sajaroff" sheetId="14" r:id="rId14"/>
    <sheet name="La Picada" sheetId="15" r:id="rId15"/>
    <sheet name="Las Garzas" sheetId="16" r:id="rId16"/>
    <sheet name="Nueva Escocia" sheetId="17" r:id="rId17"/>
    <sheet name="Paso de la Laguna" sheetId="18" r:id="rId18"/>
    <sheet name="Sauce Montrull" sheetId="19" r:id="rId19"/>
    <sheet name="Sauce Pinto" sheetId="20" r:id="rId20"/>
    <sheet name="Villa Fontana" sheetId="21" r:id="rId21"/>
    <sheet name="XX de Septiembre" sheetId="22"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0" hidden="1">Caratula!$D$14:$F$67</definedName>
    <definedName name="_xlnm.Print_Area" localSheetId="1">'Aldea Asunción'!$A$1:$L$48</definedName>
    <definedName name="_xlnm.Print_Area" localSheetId="2">'Aldea San Juan'!$A$1:$L$48</definedName>
    <definedName name="_xlnm.Print_Area" localSheetId="3">'Colonia Crespo'!$A$1:$L$48</definedName>
    <definedName name="_xlnm.Print_Area" localSheetId="4">'Colonia Ensayo'!$A$1:$L$52</definedName>
    <definedName name="_xlnm.Print_Area" localSheetId="5">'Comuna Tala'!$A$1:$L$48</definedName>
    <definedName name="_xlnm.Print_Area" localSheetId="6">Durazno!$A$1:$L$44</definedName>
    <definedName name="_xlnm.Print_Area" localSheetId="8">'El Palenque'!$A$1:$L$48</definedName>
    <definedName name="_xlnm.Print_Area" localSheetId="9">'El Solar'!$A$1:$L$49</definedName>
    <definedName name="_xlnm.Print_Area" localSheetId="10">'Estación Sosa'!$A$1:$L$48</definedName>
    <definedName name="_xlnm.Print_Area" localSheetId="11">'General Roca'!$A$1:$L$48</definedName>
    <definedName name="_xlnm.Print_Area" localSheetId="12">'Gobernador Sola'!$A$1:$L$43</definedName>
    <definedName name="_xlnm.Print_Area" localSheetId="13">'Ingeniero Sajaroff'!$A$1:$L$48</definedName>
    <definedName name="_xlnm.Print_Area" localSheetId="14">'La Picada'!$A$1:$L$44</definedName>
    <definedName name="_xlnm.Print_Area" localSheetId="15">'Las Garzas'!$A$1:$L$44</definedName>
    <definedName name="_xlnm.Print_Area" localSheetId="16">'Nueva Escocia'!$A$1:$L$50</definedName>
    <definedName name="_xlnm.Print_Area" localSheetId="17">'Paso de la Laguna'!$A$1:$L$48</definedName>
    <definedName name="_xlnm.Print_Area" localSheetId="18">'Sauce Montrull'!$A$1:$L$44</definedName>
    <definedName name="_xlnm.Print_Area" localSheetId="20">'Villa Fontana'!$A$1:$L$47</definedName>
    <definedName name="_xlnm.Print_Area" localSheetId="21">'XX de Septiembre'!$A$1:$L$48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22" l="1"/>
  <c r="L33" i="22"/>
  <c r="L29" i="22"/>
  <c r="L25" i="22"/>
  <c r="L14" i="22"/>
  <c r="L17" i="22"/>
  <c r="L20" i="22"/>
  <c r="L13" i="22"/>
  <c r="L12" i="22"/>
  <c r="L11" i="22" l="1"/>
  <c r="L19" i="22"/>
  <c r="L16" i="22"/>
  <c r="L39" i="22" l="1"/>
  <c r="L35" i="21" l="1"/>
  <c r="L32" i="21"/>
  <c r="L28" i="21"/>
  <c r="L24" i="21"/>
  <c r="L18" i="21"/>
  <c r="L15" i="21"/>
  <c r="L11" i="21"/>
  <c r="L38" i="21" s="1"/>
  <c r="L37" i="19" l="1"/>
  <c r="L36" i="19"/>
  <c r="L33" i="19"/>
  <c r="L29" i="19"/>
  <c r="L25" i="19"/>
  <c r="L19" i="19"/>
  <c r="L16" i="19"/>
  <c r="L12" i="19"/>
  <c r="L11" i="19"/>
  <c r="L39" i="19" s="1"/>
  <c r="L36" i="18" l="1"/>
  <c r="L33" i="18"/>
  <c r="L29" i="18"/>
  <c r="L25" i="18"/>
  <c r="L19" i="18"/>
  <c r="L16" i="18"/>
  <c r="L11" i="18"/>
  <c r="L39" i="18" s="1"/>
  <c r="L38" i="17"/>
  <c r="L35" i="17"/>
  <c r="L31" i="17"/>
  <c r="L27" i="17"/>
  <c r="L24" i="17"/>
  <c r="L23" i="17"/>
  <c r="L22" i="17"/>
  <c r="L19" i="17"/>
  <c r="L16" i="17"/>
  <c r="L13" i="17"/>
  <c r="L12" i="17"/>
  <c r="L11" i="17" s="1"/>
  <c r="L41" i="17" s="1"/>
  <c r="L36" i="16" l="1"/>
  <c r="L33" i="16"/>
  <c r="L29" i="16"/>
  <c r="L25" i="16"/>
  <c r="L19" i="16"/>
  <c r="L16" i="16"/>
  <c r="L14" i="16"/>
  <c r="L11" i="16" s="1"/>
  <c r="L39" i="16" s="1"/>
  <c r="L13" i="16"/>
  <c r="L12" i="16"/>
  <c r="L36" i="15" l="1"/>
  <c r="L33" i="15"/>
  <c r="L29" i="15"/>
  <c r="L25" i="15"/>
  <c r="L20" i="15"/>
  <c r="L19" i="15"/>
  <c r="L16" i="15"/>
  <c r="L15" i="15"/>
  <c r="L14" i="15"/>
  <c r="L13" i="15"/>
  <c r="L11" i="15"/>
  <c r="L39" i="15" s="1"/>
  <c r="L36" i="14" l="1"/>
  <c r="L33" i="14"/>
  <c r="L29" i="14"/>
  <c r="L25" i="14"/>
  <c r="L19" i="14"/>
  <c r="L16" i="14"/>
  <c r="C13" i="14"/>
  <c r="L11" i="14"/>
  <c r="L39" i="14" s="1"/>
  <c r="L36" i="13" l="1"/>
  <c r="L34" i="13"/>
  <c r="L33" i="13" s="1"/>
  <c r="L29" i="13"/>
  <c r="L25" i="13"/>
  <c r="L22" i="13"/>
  <c r="L21" i="13"/>
  <c r="L20" i="13"/>
  <c r="L19" i="13" s="1"/>
  <c r="L16" i="13"/>
  <c r="L14" i="13"/>
  <c r="L13" i="13"/>
  <c r="L11" i="13" s="1"/>
  <c r="L39" i="13" s="1"/>
  <c r="L36" i="12" l="1"/>
  <c r="L33" i="12"/>
  <c r="L29" i="12"/>
  <c r="L25" i="12"/>
  <c r="L19" i="12"/>
  <c r="L16" i="12"/>
  <c r="L11" i="12"/>
  <c r="L39" i="12" s="1"/>
  <c r="L36" i="11"/>
  <c r="L33" i="11"/>
  <c r="L29" i="11"/>
  <c r="L25" i="11"/>
  <c r="L19" i="11"/>
  <c r="L16" i="11"/>
  <c r="L11" i="11"/>
  <c r="L39" i="11" s="1"/>
  <c r="L38" i="10" l="1"/>
  <c r="L37" i="10"/>
  <c r="L34" i="10"/>
  <c r="L30" i="10"/>
  <c r="L26" i="10"/>
  <c r="L20" i="10"/>
  <c r="L17" i="10"/>
  <c r="L11" i="10"/>
  <c r="L40" i="10" s="1"/>
  <c r="L36" i="9" l="1"/>
  <c r="L33" i="9"/>
  <c r="L29" i="9"/>
  <c r="L25" i="9"/>
  <c r="L19" i="9"/>
  <c r="L16" i="9"/>
  <c r="L11" i="9"/>
  <c r="L39" i="9" s="1"/>
  <c r="L37" i="8" l="1"/>
  <c r="L34" i="8"/>
  <c r="L30" i="8"/>
  <c r="L26" i="8"/>
  <c r="L20" i="8"/>
  <c r="L17" i="8"/>
  <c r="L12" i="8"/>
  <c r="L40" i="8" s="1"/>
  <c r="L36" i="7" l="1"/>
  <c r="L33" i="7"/>
  <c r="L29" i="7"/>
  <c r="L25" i="7"/>
  <c r="L20" i="7"/>
  <c r="L19" i="7" s="1"/>
  <c r="L16" i="7"/>
  <c r="L14" i="7"/>
  <c r="L13" i="7"/>
  <c r="L12" i="7"/>
  <c r="L11" i="7"/>
  <c r="L39" i="7" s="1"/>
  <c r="L36" i="6" l="1"/>
  <c r="L33" i="6"/>
  <c r="L29" i="6"/>
  <c r="L25" i="6"/>
  <c r="L19" i="6"/>
  <c r="L16" i="6"/>
  <c r="L11" i="6"/>
  <c r="L39" i="6" s="1"/>
  <c r="L34" i="5" l="1"/>
  <c r="L31" i="5"/>
  <c r="L27" i="5"/>
  <c r="L23" i="5"/>
  <c r="L17" i="5"/>
  <c r="L14" i="5"/>
  <c r="L11" i="5"/>
  <c r="L42" i="5" s="1"/>
  <c r="L37" i="4" l="1"/>
  <c r="L36" i="4" s="1"/>
  <c r="L33" i="4"/>
  <c r="L29" i="4"/>
  <c r="L26" i="4"/>
  <c r="L25" i="4" s="1"/>
  <c r="L19" i="4"/>
  <c r="L16" i="4"/>
  <c r="L15" i="4"/>
  <c r="L14" i="4"/>
  <c r="L13" i="4"/>
  <c r="L12" i="4"/>
  <c r="L11" i="4"/>
  <c r="L39" i="4" l="1"/>
  <c r="L36" i="3" l="1"/>
  <c r="L33" i="3"/>
  <c r="L29" i="3"/>
  <c r="L25" i="3"/>
  <c r="L19" i="3"/>
  <c r="L16" i="3"/>
  <c r="L11" i="3"/>
  <c r="L39" i="3" s="1"/>
  <c r="L36" i="2" l="1"/>
  <c r="L33" i="2"/>
  <c r="L29" i="2"/>
  <c r="L25" i="2"/>
  <c r="L19" i="2"/>
  <c r="L16" i="2"/>
  <c r="L11" i="2"/>
  <c r="L39" i="2" s="1"/>
  <c r="H4" i="1" l="1"/>
</calcChain>
</file>

<file path=xl/sharedStrings.xml><?xml version="1.0" encoding="utf-8"?>
<sst xmlns="http://schemas.openxmlformats.org/spreadsheetml/2006/main" count="1195" uniqueCount="318">
  <si>
    <r>
      <t xml:space="preserve">A medida que se iban recepcionando las planillas completas, se realizó un análisis de consistencia de la información teniendo en cuenta la </t>
    </r>
    <r>
      <rPr>
        <u/>
        <sz val="12"/>
        <color theme="1"/>
        <rFont val="Century Gothic"/>
        <family val="2"/>
      </rPr>
      <t>exposición de los recursos dentro de las categorías</t>
    </r>
    <r>
      <rPr>
        <sz val="12"/>
        <color theme="1"/>
        <rFont val="Century Gothic"/>
        <family val="2"/>
      </rPr>
      <t xml:space="preserve"> que plantea la planilla 4 (impuestos, tasas, contribuciones, derechos, alquileres, multas, concesiones, otros). En caso de observarse alguna inconsistencia notoria, desde esta Dirección se solicitó a la Comuna que completara y/o modificara la información, generando en aquellos casos que aceptaron las sugerencias, el intercambio con la Comuna en más de una oportunidad, tratando de mejorar la exposición de los datos. Posteriormente a las modificaciones, se solicitó se remitiera nuevamente la planilla (encontrándose casos donde los datos han quedado sin modificar).</t>
    </r>
  </si>
  <si>
    <t>Las planillas estan expuestas tal como fueron remitidas por las Comunas, sea en Excel o PDF, y en algunos casos fueron reemplazadas por las enviadas posteriormente, en virtud de haber considerado sugerencias desde ésta Dirección, en cuanto a la exposición de la información.</t>
  </si>
  <si>
    <t>Referencias: En verde se encuentran aquellas Comunas que enviaron a tiempo la información y de manera completa. En amarillo, las que enviaron fuera del plazo establecido y/o de manera incompleta. Y en color rojo las comunas que no enviaron información.</t>
  </si>
  <si>
    <t>Aclaraciones:</t>
  </si>
  <si>
    <t>XX DE SEPTIEMBRE</t>
  </si>
  <si>
    <t>VILLA FONTANA</t>
  </si>
  <si>
    <t>TEZANOS PINTOS</t>
  </si>
  <si>
    <t>SAUCE PINTO</t>
  </si>
  <si>
    <t>SAUCE MONTRULL</t>
  </si>
  <si>
    <t>SAN VICTOR</t>
  </si>
  <si>
    <t>SAN MARCIAL</t>
  </si>
  <si>
    <t>SAN CIPRIANO</t>
  </si>
  <si>
    <t>ROCAMORA</t>
  </si>
  <si>
    <t>RINCON DEL DOLL</t>
  </si>
  <si>
    <t>RINCON DE NOGOYA</t>
  </si>
  <si>
    <t>PUERTO CURTIEMBRE</t>
  </si>
  <si>
    <t>PUEBLO CAZES</t>
  </si>
  <si>
    <t>PEDERNAL</t>
  </si>
  <si>
    <t>PASO DE LA LAGUNA</t>
  </si>
  <si>
    <t>PARAJE LAS TUNAS</t>
  </si>
  <si>
    <t>OMBU</t>
  </si>
  <si>
    <t>NUEVA VIZCAYA</t>
  </si>
  <si>
    <t>NUEVA ESCOCIA</t>
  </si>
  <si>
    <t>LIBAROS</t>
  </si>
  <si>
    <t>LAS MOSCAS</t>
  </si>
  <si>
    <t>LAS GARZAS</t>
  </si>
  <si>
    <t>LAS CUEVAS</t>
  </si>
  <si>
    <t>LA PICADA</t>
  </si>
  <si>
    <t>LA CLARITA</t>
  </si>
  <si>
    <t>JUBILEO</t>
  </si>
  <si>
    <t>IRAZUSTA</t>
  </si>
  <si>
    <t>INGENIERO SAJAROFF</t>
  </si>
  <si>
    <t>GUARDAMONTE</t>
  </si>
  <si>
    <t>GOBERNADOR SOLA</t>
  </si>
  <si>
    <t>GOBERNADOR RACEDO</t>
  </si>
  <si>
    <t>GOBERNADOR ETCHEVEHERE</t>
  </si>
  <si>
    <t>GOBERNADOR ECHAGÜE</t>
  </si>
  <si>
    <t>GENERAL ROCA</t>
  </si>
  <si>
    <t>FEBRE</t>
  </si>
  <si>
    <t>ESTACION SOSA</t>
  </si>
  <si>
    <t>EL SOLAR</t>
  </si>
  <si>
    <t>EL PALENQUE</t>
  </si>
  <si>
    <t>EL CIMARRON</t>
  </si>
  <si>
    <t>DURAZNO</t>
  </si>
  <si>
    <t>DON CRISTOBAL SEGUNDA</t>
  </si>
  <si>
    <t>COMUNA TALA</t>
  </si>
  <si>
    <t>COLONIA ENSAYO</t>
  </si>
  <si>
    <t>COLONIA CRESPO</t>
  </si>
  <si>
    <t>COLONIA AVIGDOR</t>
  </si>
  <si>
    <t>ARROYO BARU</t>
  </si>
  <si>
    <t>ANTELO-CORRALES</t>
  </si>
  <si>
    <t>ALDEA SPATZENKUTTER</t>
  </si>
  <si>
    <t>ALDEA SANTA MARIA</t>
  </si>
  <si>
    <t>ALDEA SAN JUAN</t>
  </si>
  <si>
    <t>ALDEA PROTESTANTE</t>
  </si>
  <si>
    <t>ALDEA ASUNCIÓN</t>
  </si>
  <si>
    <t>6° DISTRITO GUALEGUAY</t>
  </si>
  <si>
    <t>COMUNAS</t>
  </si>
  <si>
    <t>Situación del registro de la Planilla 4: Recursos Propios.</t>
  </si>
  <si>
    <t xml:space="preserve">  0343- 4208266 / croldan.er@gmail.com</t>
  </si>
  <si>
    <t xml:space="preserve">  Ministerio de Economía, Hacienda y Finanzas- Gobierno de Entre Ríos</t>
  </si>
  <si>
    <t xml:space="preserve">  Directora Coordinadora de Relaciones Fiscales con Municipios</t>
  </si>
  <si>
    <t xml:space="preserve">  C.P.N Carolina Roldán</t>
  </si>
  <si>
    <r>
      <rPr>
        <sz val="11"/>
        <color theme="1"/>
        <rFont val="Century Gothic"/>
        <family val="2"/>
      </rPr>
      <t xml:space="preserve"> </t>
    </r>
    <r>
      <rPr>
        <u/>
        <sz val="11"/>
        <color theme="1"/>
        <rFont val="Century Gothic"/>
        <family val="2"/>
      </rPr>
      <t>Contacto por consultas :</t>
    </r>
  </si>
  <si>
    <t xml:space="preserve">  Actualizada al:</t>
  </si>
  <si>
    <t xml:space="preserve"> Total de Comunas que informaron:</t>
  </si>
  <si>
    <t>PLANILLA 4: RECURSOS PROPIOS DE LAS COMUNAS DE LA PROVINCIA DE ENTRE RÍOS</t>
  </si>
  <si>
    <r>
      <rPr>
        <b/>
        <sz val="18"/>
        <color theme="1"/>
        <rFont val="Century Gothic"/>
        <family val="2"/>
      </rPr>
      <t xml:space="preserve">BASE UNICA Anual 2022 </t>
    </r>
    <r>
      <rPr>
        <b/>
        <sz val="21"/>
        <color theme="1"/>
        <rFont val="Century Gothic"/>
        <family val="2"/>
      </rPr>
      <t xml:space="preserve"> - </t>
    </r>
    <r>
      <rPr>
        <b/>
        <sz val="15"/>
        <color theme="1"/>
        <rFont val="Century Gothic"/>
        <family val="2"/>
      </rPr>
      <t>(información acumulada al 31/12/2022)</t>
    </r>
  </si>
  <si>
    <t>RECIBIDAS LUEGO DEL 31/03/2023</t>
  </si>
  <si>
    <t>RECIBIDAS AL 31/03/2023</t>
  </si>
  <si>
    <r>
      <t xml:space="preserve">Esta base se confeccionó consolidando en un único archivo, la </t>
    </r>
    <r>
      <rPr>
        <b/>
        <sz val="12"/>
        <color theme="1"/>
        <rFont val="Century Gothic"/>
        <family val="2"/>
      </rPr>
      <t xml:space="preserve"> Planilla 4 "Recursos Propios "</t>
    </r>
    <r>
      <rPr>
        <sz val="12"/>
        <color theme="1"/>
        <rFont val="Century Gothic"/>
        <family val="2"/>
      </rPr>
      <t xml:space="preserve"> completada por cada comuna con la información </t>
    </r>
    <r>
      <rPr>
        <b/>
        <sz val="12"/>
        <color theme="1"/>
        <rFont val="Century Gothic"/>
        <family val="2"/>
      </rPr>
      <t>acumulada al 31/12/2022</t>
    </r>
    <r>
      <rPr>
        <sz val="12"/>
        <color theme="1"/>
        <rFont val="Century Gothic"/>
        <family val="2"/>
      </rPr>
      <t>. En dicha base en encuentran aquellas Comunas que remitieron ésta información, respetando o no, la fecha de corte establecida, que para éste periodo es el 31/03/2023, según lo establecido por el Régimen de Responsabilidad Fiscal.</t>
    </r>
  </si>
  <si>
    <t>PLANILLA: RECURSOS PROPIOS DE LAS COMUNAS</t>
  </si>
  <si>
    <t>ADMINISTRACIÓN PÚBLICA COMUNAL NO FINANCIERA.</t>
  </si>
  <si>
    <r>
      <rPr>
        <b/>
        <sz val="12"/>
        <color theme="1"/>
        <rFont val="Century Gothic"/>
        <family val="2"/>
      </rPr>
      <t>COMUNA</t>
    </r>
    <r>
      <rPr>
        <sz val="12"/>
        <color theme="1"/>
        <rFont val="Century Gothic"/>
        <family val="2"/>
      </rPr>
      <t xml:space="preserve">: </t>
    </r>
  </si>
  <si>
    <t>ALDEA ASUNCION</t>
  </si>
  <si>
    <t>Planilla Nº 4</t>
  </si>
  <si>
    <r>
      <rPr>
        <b/>
        <sz val="12"/>
        <color theme="1"/>
        <rFont val="Century Gothic"/>
        <family val="2"/>
      </rPr>
      <t>PERÍODO</t>
    </r>
    <r>
      <rPr>
        <sz val="12"/>
        <color theme="1"/>
        <rFont val="Century Gothic"/>
        <family val="2"/>
      </rPr>
      <t xml:space="preserve">: </t>
    </r>
    <r>
      <rPr>
        <b/>
        <sz val="12"/>
        <color theme="1"/>
        <rFont val="Century Gothic"/>
        <family val="2"/>
      </rPr>
      <t xml:space="preserve"> </t>
    </r>
  </si>
  <si>
    <t>(**) Manual de Recursos Propios</t>
  </si>
  <si>
    <t>(1)</t>
  </si>
  <si>
    <t>(2.1)</t>
  </si>
  <si>
    <t>(2.2)</t>
  </si>
  <si>
    <t>(2.3)</t>
  </si>
  <si>
    <t>(2.4)</t>
  </si>
  <si>
    <t>(2.5)</t>
  </si>
  <si>
    <t>(2.6)</t>
  </si>
  <si>
    <t>(2.7)</t>
  </si>
  <si>
    <t>RECURSOS PROPIOS DE LAS COMUNAS</t>
  </si>
  <si>
    <t>BASE IMPONIBLE</t>
  </si>
  <si>
    <t>PERIODICIDAD</t>
  </si>
  <si>
    <t>ALÍCUOTA GENERAL</t>
  </si>
  <si>
    <t>ALÍCUOTAS ESPECIALES</t>
  </si>
  <si>
    <t>TASA FIJA</t>
  </si>
  <si>
    <t>TASA VARIABLE</t>
  </si>
  <si>
    <t>NORMATIVA</t>
  </si>
  <si>
    <t>RECAUDACIÓN</t>
  </si>
  <si>
    <t>MÍNIMA</t>
  </si>
  <si>
    <t>MÁXIMA</t>
  </si>
  <si>
    <t xml:space="preserve">    - TASAS</t>
  </si>
  <si>
    <t xml:space="preserve">    - CONTRIBUCIONES</t>
  </si>
  <si>
    <t xml:space="preserve">    - DERECHOS</t>
  </si>
  <si>
    <t xml:space="preserve">    - ALQUILERES</t>
  </si>
  <si>
    <t xml:space="preserve">    - MULTAS</t>
  </si>
  <si>
    <t xml:space="preserve">    - CONCESIONES</t>
  </si>
  <si>
    <t xml:space="preserve">    - OTROS</t>
  </si>
  <si>
    <t>CONVENIO CON COOP. AGRICOLA LA PROTECT.</t>
  </si>
  <si>
    <t xml:space="preserve">MONTO </t>
  </si>
  <si>
    <t>ELECTRIFICACIÓN RURAL</t>
  </si>
  <si>
    <t>VARIABLE</t>
  </si>
  <si>
    <t>MENSUAL</t>
  </si>
  <si>
    <t>TOTAL  RECAUDACIÓN</t>
  </si>
  <si>
    <t>Informo que actualmente el concejo no ha establecido normas que regulen tasas, servicios y derechos de la comuna. Solamente se esta cobrando el convenio con la cooperativa agricola mixta La Protectora Ltda sobre la electrifica-</t>
  </si>
  <si>
    <t>ción rural.</t>
  </si>
  <si>
    <t>Firma del Contador Comunal:</t>
  </si>
  <si>
    <t>Sello:</t>
  </si>
  <si>
    <t>(**)</t>
  </si>
  <si>
    <t>Para ampliar la información de los conceptos a detallar en la panilla, o cualquier otro dato que surja de la misma, se puede acceder al MANUAL METODOLOGICO, en el siguiente link:</t>
  </si>
  <si>
    <t>https://www.entrerios.gov.ar/relmun/userfiles/files/manual_de_recursos_propios_del_municipio_1.pdf</t>
  </si>
  <si>
    <t>Cooparticipación de Energía Electrica</t>
  </si>
  <si>
    <t>Tubos de alcantarillado y otros</t>
  </si>
  <si>
    <t>Ingresos por op. Instituciones financieras</t>
  </si>
  <si>
    <t>Ingreso mensual</t>
  </si>
  <si>
    <t>Mensual</t>
  </si>
  <si>
    <t>ANUAL 2022</t>
  </si>
  <si>
    <t>TASA GENERAL INMOBILIARIA</t>
  </si>
  <si>
    <t>costo subsidiado</t>
  </si>
  <si>
    <t>mensual</t>
  </si>
  <si>
    <t>Ni</t>
  </si>
  <si>
    <t>ctc Res</t>
  </si>
  <si>
    <t>SERVICIO TANQUE ATMOSFERICO</t>
  </si>
  <si>
    <t>PEDIDO</t>
  </si>
  <si>
    <t>SERVICIO DE AGUA CORRIENTE</t>
  </si>
  <si>
    <t>consumo  M3</t>
  </si>
  <si>
    <t>dec prov</t>
  </si>
  <si>
    <t>TASA S/ ENERGÍA ELÉCTRICA</t>
  </si>
  <si>
    <t>consumo  kw</t>
  </si>
  <si>
    <t>sum</t>
  </si>
  <si>
    <t>sin especificar</t>
  </si>
  <si>
    <t>EVENTUAL</t>
  </si>
  <si>
    <t>Colonia Ensayo</t>
  </si>
  <si>
    <t>Instalaciones-Polideportivo-Quincho</t>
  </si>
  <si>
    <t>Inmuebles y bienes a alquilar</t>
  </si>
  <si>
    <t>Por evento</t>
  </si>
  <si>
    <t>Ordenanza 01-20 modf. 27-21</t>
  </si>
  <si>
    <t>Intslación de Medidiores</t>
  </si>
  <si>
    <t>Unidad instalada</t>
  </si>
  <si>
    <t>Exporádica</t>
  </si>
  <si>
    <t>Intereses Plazo fijo</t>
  </si>
  <si>
    <t>Ordenanza 20 y 25 del 21</t>
  </si>
  <si>
    <t xml:space="preserve">Ingresos Varios </t>
  </si>
  <si>
    <t>única vez</t>
  </si>
  <si>
    <t>Servicio de Agua Corriente</t>
  </si>
  <si>
    <t>Segmentada (***)</t>
  </si>
  <si>
    <t>Recolección de Residuos</t>
  </si>
  <si>
    <t>Recolección efectuada</t>
  </si>
  <si>
    <t>Desagote de Pozos</t>
  </si>
  <si>
    <t>Pozo desagotado</t>
  </si>
  <si>
    <t>Tasas - ENERSA</t>
  </si>
  <si>
    <t>Firma del Contador Comunal: Maira Johanna Mora Rojas</t>
  </si>
  <si>
    <t>Sello: M.P 5196</t>
  </si>
  <si>
    <r>
      <rPr>
        <b/>
        <sz val="11"/>
        <color theme="1"/>
        <rFont val="Century Gothic"/>
        <family val="2"/>
      </rPr>
      <t>Observaciones:</t>
    </r>
    <r>
      <rPr>
        <sz val="11"/>
        <color theme="1"/>
        <rFont val="Century Gothic"/>
        <family val="2"/>
      </rPr>
      <t xml:space="preserve"> En 2022 no fueron actualizadas las tarifas ya que las las mismas son segmentadas según consumo, por ende rige la misma ordenanza 027/21 fecha 23-09-2021</t>
    </r>
  </si>
  <si>
    <t>(*)</t>
  </si>
  <si>
    <r>
      <t>En la Comuna de Colonia Ensayo aún no contamos con una Ordenanza Tributaria, ni Código Fiscal Tributario, lo que si tenemos es una Ordenanza de Aranceles por la prestación de los sevicios ofrecidos, a los cuales he subclasificado dentro de los ingresos No Tributarios y a los efectos de exposición, como</t>
    </r>
    <r>
      <rPr>
        <b/>
        <sz val="11"/>
        <color theme="5" tint="-0.249977111117893"/>
        <rFont val="Century Gothic"/>
        <family val="2"/>
      </rPr>
      <t xml:space="preserve"> Tasas Comunales</t>
    </r>
    <r>
      <rPr>
        <sz val="11"/>
        <color theme="5" tint="-0.249977111117893"/>
        <rFont val="Century Gothic"/>
        <family val="2"/>
      </rPr>
      <t>.</t>
    </r>
  </si>
  <si>
    <t>(***)</t>
  </si>
  <si>
    <t>Según la norma</t>
  </si>
  <si>
    <t>Comuna Tala</t>
  </si>
  <si>
    <t>TASAS POR USO DE EQUIPOS Y SERVICIOS ESPECIALES</t>
  </si>
  <si>
    <t>Por Hora y Unidad</t>
  </si>
  <si>
    <t>Ord 06/2020</t>
  </si>
  <si>
    <t>CONTR. DISTR. DE ELECTRICIDAD</t>
  </si>
  <si>
    <t>Bimestral</t>
  </si>
  <si>
    <t>Intereses Ganados</t>
  </si>
  <si>
    <t xml:space="preserve">Comisiones </t>
  </si>
  <si>
    <t>COSTO SUBSIDIADO</t>
  </si>
  <si>
    <t>REQUERIDO</t>
  </si>
  <si>
    <t>RESOLUCIÓN</t>
  </si>
  <si>
    <t>agua corriente</t>
  </si>
  <si>
    <t>DEC PROV</t>
  </si>
  <si>
    <t>Inspección Antenas</t>
  </si>
  <si>
    <t>ANUAL</t>
  </si>
  <si>
    <t>Ordenanza</t>
  </si>
  <si>
    <t>Sello: CPN Alejandro Gaggero Mat CPCEER 4071</t>
  </si>
  <si>
    <t>Otras Tasas Comunales</t>
  </si>
  <si>
    <t>Ord.nº 06/2020</t>
  </si>
  <si>
    <t>Contribucion Energia Electrica (O.Sanit-Depend)</t>
  </si>
  <si>
    <t>Art 24 Contr.conc</t>
  </si>
  <si>
    <t>Contribucion Energia Electrica ( Alumbrado Pco)</t>
  </si>
  <si>
    <t>COMUNA DE EL PALENQUE</t>
  </si>
  <si>
    <t>servicios sanitarios</t>
  </si>
  <si>
    <t>cm3</t>
  </si>
  <si>
    <t>OIA</t>
  </si>
  <si>
    <t>contribucion energia electrica</t>
  </si>
  <si>
    <t>de inmuebles y accesorios</t>
  </si>
  <si>
    <t>por evento</t>
  </si>
  <si>
    <t>diferenciada</t>
  </si>
  <si>
    <t>de quipos y otros</t>
  </si>
  <si>
    <t>de conexión de agua y cloacas</t>
  </si>
  <si>
    <t>por conexión</t>
  </si>
  <si>
    <t>rentas a la propiedad</t>
  </si>
  <si>
    <t>plazo fijo</t>
  </si>
  <si>
    <t>AÑO 2022</t>
  </si>
  <si>
    <t>Tasa de servicios</t>
  </si>
  <si>
    <t>Mt de frente</t>
  </si>
  <si>
    <t>Ord Nº46/2022</t>
  </si>
  <si>
    <t>Tasa mantenimiento de cloacas</t>
  </si>
  <si>
    <t>conexiones</t>
  </si>
  <si>
    <t>Ord Nº49/2022</t>
  </si>
  <si>
    <t>Tasa venta de agua</t>
  </si>
  <si>
    <t>Consumo</t>
  </si>
  <si>
    <t>s/consumo</t>
  </si>
  <si>
    <t>Ord Nº47/2022</t>
  </si>
  <si>
    <t>Tasa atmosferico</t>
  </si>
  <si>
    <t>Desagote</t>
  </si>
  <si>
    <t>s/desagote</t>
  </si>
  <si>
    <t>Tasa comercial</t>
  </si>
  <si>
    <t>Facturacion</t>
  </si>
  <si>
    <t>Conexión cloacas</t>
  </si>
  <si>
    <t>Conexiones</t>
  </si>
  <si>
    <t>Conexión red de agua</t>
  </si>
  <si>
    <t>Canon a telecom</t>
  </si>
  <si>
    <t>Otras</t>
  </si>
  <si>
    <t>Contribucion energia electrica</t>
  </si>
  <si>
    <t xml:space="preserve"> - ALUMBRADO PÚBLICO</t>
  </si>
  <si>
    <t>S/Consumo</t>
  </si>
  <si>
    <t xml:space="preserve"> - DERECHO POR OBRA PÚBLICA</t>
  </si>
  <si>
    <t>según certificación</t>
  </si>
  <si>
    <t>Ordenanza Nº 17/2021</t>
  </si>
  <si>
    <t xml:space="preserve"> - SERVICIO ATMOSFERICO</t>
  </si>
  <si>
    <t>Por prestación</t>
  </si>
  <si>
    <t>Presupuesto</t>
  </si>
  <si>
    <t>COLONIA GENERAL ROCA</t>
  </si>
  <si>
    <t>Sobre Consumo de Energía Eléctrica</t>
  </si>
  <si>
    <t>Consumo KW</t>
  </si>
  <si>
    <t>ordenanza 10/21</t>
  </si>
  <si>
    <t>Pliegos Licitaciones</t>
  </si>
  <si>
    <t>Presup. Oficial</t>
  </si>
  <si>
    <t>Ord. Presup</t>
  </si>
  <si>
    <t>Intereses Plazo Fijo</t>
  </si>
  <si>
    <t>Capital</t>
  </si>
  <si>
    <t>tgi</t>
  </si>
  <si>
    <t>N/C</t>
  </si>
  <si>
    <t>CTC-OI</t>
  </si>
  <si>
    <t>MANTENIMIENTO ALUM. PÚBLICO</t>
  </si>
  <si>
    <t>cementerios</t>
  </si>
  <si>
    <t>costosub</t>
  </si>
  <si>
    <t>oficina sellados antenas</t>
  </si>
  <si>
    <t>servicio desagote</t>
  </si>
  <si>
    <t>fiestas culturales</t>
  </si>
  <si>
    <t>2022 ANUAL</t>
  </si>
  <si>
    <t>TASA ALQUILER SALON/VACIAMIENTO DE POZOS</t>
  </si>
  <si>
    <t>Ord. 01/2020</t>
  </si>
  <si>
    <t>TASA CONTRATACIONES</t>
  </si>
  <si>
    <t>Ord, 14/2020</t>
  </si>
  <si>
    <t>CONTRIBUCION ENERGIA ELECTRICA</t>
  </si>
  <si>
    <t>TASA FOR HIGIENE.PROF. Y SEGURIDAD</t>
  </si>
  <si>
    <t>anual</t>
  </si>
  <si>
    <t>CONTROL VENDEDORES AMBULANTES</t>
  </si>
  <si>
    <t>---</t>
  </si>
  <si>
    <t>CTC RESOL.</t>
  </si>
  <si>
    <t>COSTO SUBS.</t>
  </si>
  <si>
    <t>CONSUMO KW</t>
  </si>
  <si>
    <t>ofic y sellados</t>
  </si>
  <si>
    <t>costo subs</t>
  </si>
  <si>
    <t>Resol</t>
  </si>
  <si>
    <t>SERVICIO DE AGUA POTABLE</t>
  </si>
  <si>
    <t>Anual 2022</t>
  </si>
  <si>
    <t>Por Servicio de Agua Potable</t>
  </si>
  <si>
    <t>Por medidor</t>
  </si>
  <si>
    <t>Ord. Nº  28/2021</t>
  </si>
  <si>
    <t>De Desagote</t>
  </si>
  <si>
    <t>Por pozo negro</t>
  </si>
  <si>
    <t>Por Trabajo</t>
  </si>
  <si>
    <t>Por recogida de Ramas</t>
  </si>
  <si>
    <t>Por viaje</t>
  </si>
  <si>
    <t>Tasa por Serv.de desmalezado y mantenim.terreno</t>
  </si>
  <si>
    <t>M2</t>
  </si>
  <si>
    <t>Ord. Nº11/2020</t>
  </si>
  <si>
    <t>Serv. Varios - Uso de Equipos e Instalaciones</t>
  </si>
  <si>
    <t>Por Hora</t>
  </si>
  <si>
    <t>Diario</t>
  </si>
  <si>
    <t>Tasa por Uso - Antena portante</t>
  </si>
  <si>
    <t>Ord. Nº  29/2021</t>
  </si>
  <si>
    <t>Tasa por Alumbrado Público (Enersa)</t>
  </si>
  <si>
    <t>Kw</t>
  </si>
  <si>
    <t>De Uso - Entrada Camping/Baneario Comunal</t>
  </si>
  <si>
    <t>Entrada</t>
  </si>
  <si>
    <t>Diaria</t>
  </si>
  <si>
    <t>Ord. Nº  23/2021</t>
  </si>
  <si>
    <t>De Uso - Estadía Camping/Baneario Comunal</t>
  </si>
  <si>
    <t>Estadía</t>
  </si>
  <si>
    <t>De Uso - Explotación Cantina/Bar/Kiosco Camping</t>
  </si>
  <si>
    <t>Pago Fuera de Termino Tasa de Agua Potable</t>
  </si>
  <si>
    <t>Venta reciclado</t>
  </si>
  <si>
    <t>Kg</t>
  </si>
  <si>
    <r>
      <rPr>
        <b/>
        <sz val="12"/>
        <color rgb="FF000000"/>
        <rFont val="Century Gothic"/>
        <family val="2"/>
        <charset val="1"/>
      </rPr>
      <t>COMUNA</t>
    </r>
    <r>
      <rPr>
        <sz val="12"/>
        <color rgb="FF000000"/>
        <rFont val="Century Gothic"/>
        <family val="2"/>
        <charset val="1"/>
      </rPr>
      <t xml:space="preserve">: </t>
    </r>
  </si>
  <si>
    <r>
      <rPr>
        <b/>
        <sz val="12"/>
        <color rgb="FF000000"/>
        <rFont val="Century Gothic"/>
        <family val="2"/>
        <charset val="1"/>
      </rPr>
      <t>PERÍODO</t>
    </r>
    <r>
      <rPr>
        <sz val="12"/>
        <color rgb="FF000000"/>
        <rFont val="Century Gothic"/>
        <family val="2"/>
        <charset val="1"/>
      </rPr>
      <t xml:space="preserve">: </t>
    </r>
    <r>
      <rPr>
        <b/>
        <sz val="12"/>
        <color rgb="FF000000"/>
        <rFont val="Century Gothic"/>
        <family val="2"/>
        <charset val="1"/>
      </rPr>
      <t xml:space="preserve"> </t>
    </r>
  </si>
  <si>
    <t>Servicios Obras Sanitarias</t>
  </si>
  <si>
    <t>Ordenanza comunal</t>
  </si>
  <si>
    <t>Contribución de Energía Eléctrica</t>
  </si>
  <si>
    <t>Normativa provincial</t>
  </si>
  <si>
    <t>Intereses ganados</t>
  </si>
  <si>
    <t>OTROS INGRESOS</t>
  </si>
  <si>
    <r>
      <t xml:space="preserve">Sello: </t>
    </r>
    <r>
      <rPr>
        <b/>
        <sz val="11"/>
        <color rgb="FF000000"/>
        <rFont val="Century Gothic"/>
        <family val="2"/>
      </rPr>
      <t>CPN Alejandro Gaggero Mat CPCEER 4071</t>
    </r>
  </si>
  <si>
    <t>COMUNA VILLA FONTANA</t>
  </si>
  <si>
    <t xml:space="preserve">TASA SANITARIA </t>
  </si>
  <si>
    <t xml:space="preserve">ORD Nº 08/2020 </t>
  </si>
  <si>
    <t>CONTRIBUCION POR UTILIZACION DE ESPACIO AEREO</t>
  </si>
  <si>
    <t>INGRESO POR VENTA DE PLIEGOS + ALQUILER DE STAND FIESTA</t>
  </si>
  <si>
    <t>Sin periodicidad</t>
  </si>
  <si>
    <t xml:space="preserve">PLANILLA: RECURSOS PROPIOS DE LAS COMUNAS </t>
  </si>
  <si>
    <t>EJECUTADO</t>
  </si>
  <si>
    <t>Tasa de Agua y Recolección</t>
  </si>
  <si>
    <t>Tasa energía eléctrica</t>
  </si>
  <si>
    <t>Tasa de desagote Sanitario</t>
  </si>
  <si>
    <t>Contribuciones Vivienda</t>
  </si>
  <si>
    <t>Derecho de Servicios Públicos</t>
  </si>
  <si>
    <t>Por Prestación</t>
  </si>
  <si>
    <t>Convenio Vialidad (prestación de servicios)</t>
  </si>
  <si>
    <t>10:46 hs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</si>
</sst>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 #,##0;[Red]\-&quot;$&quot;\ #,##0"/>
    <numFmt numFmtId="164" formatCode="d/mm/yyyy"/>
    <numFmt numFmtId="165" formatCode="_ &quot;$&quot;\ * #,##0.00_ ;_ &quot;$&quot;\ * \-#,##0.00_ ;_ &quot;$&quot;\ * &quot;-&quot;??_ ;_ @_ "/>
    <numFmt numFmtId="166" formatCode="&quot;$&quot;\ #,##0.00;[Red]&quot;$&quot;\ \-#,##0.00"/>
    <numFmt numFmtId="167" formatCode="_ * #,##0_ ;_ * \-#,##0_ ;_ * &quot;-&quot;??_ ;_ @_ "/>
    <numFmt numFmtId="168" formatCode="&quot;$&quot;\ #,##0;[Red]&quot;$&quot;\ \-#,##0"/>
    <numFmt numFmtId="169" formatCode="_ * #,##0.00_ ;_ * \-#,##0.00_ ;_ * &quot;-&quot;??_ ;_ @_ "/>
    <numFmt numFmtId="170" formatCode="_ &quot;$ &quot;* #,##0.00_ ;_ &quot;$ &quot;* \-#,##0.00_ ;_ &quot;$ &quot;* \-??_ ;_ @_ "/>
    <numFmt numFmtId="171" formatCode="[$$-2C0A]#,##0.00;[Red]\([$$-2C0A]#,##0.00\)"/>
    <numFmt numFmtId="172" formatCode="#,##0.00\ ;\-#,##0.00\ ;&quot; -&quot;#\ ;@\ "/>
    <numFmt numFmtId="173" formatCode="&quot;$ &quot;#,##0.00;[Red]&quot;$ -&quot;#,##0.00"/>
    <numFmt numFmtId="174" formatCode="0.0000%"/>
  </numFmts>
  <fonts count="92" x14ac:knownFonts="1">
    <font>
      <sz val="11"/>
      <color theme="1"/>
      <name val="Calibri"/>
      <family val="2"/>
      <scheme val="minor"/>
    </font>
    <font>
      <sz val="11"/>
      <color theme="1"/>
      <name val="Calibri"/>
      <family val="2"/>
    </font>
    <font>
      <sz val="12"/>
      <color theme="1"/>
      <name val="Century Gothic"/>
      <family val="2"/>
    </font>
    <font>
      <u/>
      <sz val="12"/>
      <color theme="1"/>
      <name val="Century Gothic"/>
      <family val="2"/>
    </font>
    <font>
      <b/>
      <sz val="12"/>
      <color theme="1"/>
      <name val="Century Gothic"/>
      <family val="2"/>
    </font>
    <font>
      <sz val="12"/>
      <color theme="1"/>
      <name val="Calibri"/>
      <family val="2"/>
    </font>
    <font>
      <b/>
      <u/>
      <sz val="13"/>
      <color theme="1"/>
      <name val="Century Gothic"/>
      <family val="2"/>
    </font>
    <font>
      <sz val="11"/>
      <color theme="1"/>
      <name val="Century Gothic"/>
      <family val="2"/>
    </font>
    <font>
      <sz val="11"/>
      <color rgb="FF000000"/>
      <name val="Century Gothic"/>
      <family val="2"/>
    </font>
    <font>
      <sz val="11"/>
      <color rgb="FF000000"/>
      <name val="Calibri"/>
      <family val="2"/>
    </font>
    <font>
      <sz val="11"/>
      <name val="Century Gothic"/>
      <family val="2"/>
    </font>
    <font>
      <b/>
      <sz val="10"/>
      <color theme="1"/>
      <name val="Century Gothic"/>
      <family val="2"/>
    </font>
    <font>
      <b/>
      <sz val="13"/>
      <color theme="1"/>
      <name val="Century Gothic"/>
      <family val="2"/>
    </font>
    <font>
      <sz val="13"/>
      <color theme="1"/>
      <name val="Century Gothic"/>
      <family val="2"/>
    </font>
    <font>
      <b/>
      <sz val="12"/>
      <color rgb="FFC00000"/>
      <name val="Century Gothic"/>
      <family val="2"/>
    </font>
    <font>
      <b/>
      <sz val="13"/>
      <color rgb="FFC00000"/>
      <name val="Century Gothic"/>
      <family val="2"/>
    </font>
    <font>
      <u/>
      <sz val="11"/>
      <color theme="1"/>
      <name val="Century Gothic"/>
      <family val="2"/>
    </font>
    <font>
      <sz val="14"/>
      <color theme="1"/>
      <name val="Century Gothic"/>
      <family val="2"/>
    </font>
    <font>
      <sz val="14"/>
      <color theme="1"/>
      <name val="Calibri"/>
      <family val="2"/>
      <scheme val="minor"/>
    </font>
    <font>
      <sz val="19"/>
      <color theme="1"/>
      <name val="Century Gothic"/>
      <family val="2"/>
    </font>
    <font>
      <sz val="16"/>
      <color theme="1"/>
      <name val="Century Gothic"/>
      <family val="2"/>
    </font>
    <font>
      <sz val="18"/>
      <color theme="1"/>
      <name val="Century Gothic"/>
      <family val="2"/>
    </font>
    <font>
      <b/>
      <sz val="21"/>
      <color theme="1"/>
      <name val="Century Gothic"/>
      <family val="2"/>
    </font>
    <font>
      <b/>
      <sz val="18"/>
      <color theme="1"/>
      <name val="Century Gothic"/>
      <family val="2"/>
    </font>
    <font>
      <b/>
      <sz val="15"/>
      <color theme="1"/>
      <name val="Century Gothic"/>
      <family val="2"/>
    </font>
    <font>
      <sz val="19"/>
      <color theme="3" tint="0.39997558519241921"/>
      <name val="Calibri"/>
      <family val="2"/>
      <scheme val="minor"/>
    </font>
    <font>
      <b/>
      <sz val="19"/>
      <color theme="5" tint="-0.499984740745262"/>
      <name val="Century Gothic"/>
      <family val="2"/>
    </font>
    <font>
      <sz val="19"/>
      <color theme="5" tint="-0.499984740745262"/>
      <name val="Calibri"/>
      <family val="2"/>
      <scheme val="minor"/>
    </font>
    <font>
      <b/>
      <sz val="22"/>
      <color theme="5" tint="-0.499984740745262"/>
      <name val="Century Gothic"/>
      <family val="2"/>
    </font>
    <font>
      <sz val="11"/>
      <color theme="1"/>
      <name val="Calibri"/>
      <family val="2"/>
      <scheme val="minor"/>
    </font>
    <font>
      <sz val="11"/>
      <color theme="0"/>
      <name val="Calibri"/>
      <family val="2"/>
      <scheme val="minor"/>
    </font>
    <font>
      <b/>
      <u/>
      <sz val="12"/>
      <name val="Century Gothic"/>
      <family val="2"/>
    </font>
    <font>
      <sz val="11"/>
      <name val="Calibri"/>
      <family val="2"/>
      <scheme val="minor"/>
    </font>
    <font>
      <sz val="12"/>
      <name val="Century Gothic"/>
      <family val="2"/>
    </font>
    <font>
      <b/>
      <sz val="11"/>
      <name val="Century Gothic"/>
      <family val="2"/>
    </font>
    <font>
      <b/>
      <u/>
      <sz val="11"/>
      <name val="Century Gothic"/>
      <family val="2"/>
    </font>
    <font>
      <sz val="10.5"/>
      <color rgb="FF000000"/>
      <name val="Century Gothic"/>
      <family val="2"/>
    </font>
    <font>
      <sz val="10"/>
      <color theme="1"/>
      <name val="Century Gothic"/>
      <family val="2"/>
    </font>
    <font>
      <sz val="11"/>
      <color theme="0"/>
      <name val="Century Gothic"/>
      <family val="2"/>
    </font>
    <font>
      <b/>
      <sz val="11.5"/>
      <color theme="1"/>
      <name val="Century Gothic"/>
      <family val="2"/>
    </font>
    <font>
      <b/>
      <sz val="11"/>
      <color theme="1"/>
      <name val="Century Gothic"/>
      <family val="2"/>
    </font>
    <font>
      <sz val="10"/>
      <color rgb="FF000000"/>
      <name val="Century Gothic"/>
      <family val="2"/>
    </font>
    <font>
      <sz val="11.5"/>
      <color theme="1"/>
      <name val="Century Gothic"/>
      <family val="2"/>
    </font>
    <font>
      <b/>
      <sz val="11.5"/>
      <name val="Century Gothic"/>
      <family val="2"/>
    </font>
    <font>
      <sz val="12"/>
      <color rgb="FF000000"/>
      <name val="Century Gothic"/>
      <family val="2"/>
    </font>
    <font>
      <b/>
      <sz val="13"/>
      <color rgb="FF000000"/>
      <name val="Century Gothic"/>
      <family val="2"/>
    </font>
    <font>
      <u/>
      <sz val="11"/>
      <color theme="10"/>
      <name val="Calibri"/>
      <family val="2"/>
      <scheme val="minor"/>
    </font>
    <font>
      <b/>
      <sz val="11"/>
      <name val="Calibri"/>
      <family val="2"/>
      <scheme val="minor"/>
    </font>
    <font>
      <u/>
      <sz val="13"/>
      <color theme="10"/>
      <name val="Calibri"/>
      <family val="2"/>
      <scheme val="minor"/>
    </font>
    <font>
      <sz val="9"/>
      <color theme="1"/>
      <name val="Century Gothic"/>
      <family val="2"/>
    </font>
    <font>
      <b/>
      <sz val="11"/>
      <color theme="5" tint="-0.249977111117893"/>
      <name val="Calibri"/>
      <family val="2"/>
      <scheme val="minor"/>
    </font>
    <font>
      <sz val="11"/>
      <color theme="5" tint="-0.249977111117893"/>
      <name val="Century Gothic"/>
      <family val="2"/>
    </font>
    <font>
      <b/>
      <sz val="11"/>
      <color theme="5" tint="-0.249977111117893"/>
      <name val="Century Gothic"/>
      <family val="2"/>
    </font>
    <font>
      <sz val="11"/>
      <color theme="5" tint="-0.249977111117893"/>
      <name val="Calibri"/>
      <family val="2"/>
      <scheme val="minor"/>
    </font>
    <font>
      <b/>
      <sz val="10"/>
      <color theme="5" tint="-0.249977111117893"/>
      <name val="Century Gothic"/>
      <family val="2"/>
    </font>
    <font>
      <sz val="11"/>
      <color rgb="FF000000"/>
      <name val="Calibri"/>
    </font>
    <font>
      <u/>
      <sz val="11"/>
      <color theme="10"/>
      <name val="Calibri"/>
      <family val="2"/>
    </font>
    <font>
      <sz val="10"/>
      <color rgb="FF000000"/>
      <name val="Arial"/>
      <family val="2"/>
    </font>
    <font>
      <sz val="11"/>
      <color rgb="FF000000"/>
      <name val="Calibri"/>
      <family val="2"/>
      <charset val="1"/>
    </font>
    <font>
      <b/>
      <u/>
      <sz val="12"/>
      <name val="Century Gothic"/>
      <family val="2"/>
      <charset val="1"/>
    </font>
    <font>
      <sz val="11"/>
      <name val="Calibri"/>
      <family val="2"/>
      <charset val="1"/>
    </font>
    <font>
      <sz val="11"/>
      <name val="Century Gothic"/>
      <family val="2"/>
      <charset val="1"/>
    </font>
    <font>
      <sz val="12"/>
      <name val="Century Gothic"/>
      <family val="2"/>
      <charset val="1"/>
    </font>
    <font>
      <b/>
      <sz val="12"/>
      <color rgb="FF000000"/>
      <name val="Century Gothic"/>
      <family val="2"/>
      <charset val="1"/>
    </font>
    <font>
      <sz val="12"/>
      <color rgb="FF000000"/>
      <name val="Century Gothic"/>
      <family val="2"/>
      <charset val="1"/>
    </font>
    <font>
      <b/>
      <sz val="11"/>
      <name val="Century Gothic"/>
      <family val="2"/>
      <charset val="1"/>
    </font>
    <font>
      <b/>
      <u/>
      <sz val="11"/>
      <name val="Century Gothic"/>
      <family val="2"/>
      <charset val="1"/>
    </font>
    <font>
      <sz val="10.5"/>
      <color rgb="FF000000"/>
      <name val="Century Gothic"/>
      <family val="2"/>
      <charset val="1"/>
    </font>
    <font>
      <sz val="10"/>
      <color rgb="FF000000"/>
      <name val="Century Gothic"/>
      <family val="2"/>
      <charset val="1"/>
    </font>
    <font>
      <sz val="11"/>
      <color rgb="FFFFFFFF"/>
      <name val="Century Gothic"/>
      <family val="2"/>
      <charset val="1"/>
    </font>
    <font>
      <sz val="11"/>
      <color rgb="FFFFFFFF"/>
      <name val="Calibri"/>
      <family val="2"/>
      <charset val="1"/>
    </font>
    <font>
      <b/>
      <sz val="11.5"/>
      <color rgb="FF000000"/>
      <name val="Century Gothic"/>
      <family val="2"/>
      <charset val="1"/>
    </font>
    <font>
      <b/>
      <sz val="11"/>
      <color rgb="FF000000"/>
      <name val="Century Gothic"/>
      <family val="2"/>
      <charset val="1"/>
    </font>
    <font>
      <sz val="11"/>
      <color rgb="FF000000"/>
      <name val="Century Gothic"/>
      <family val="2"/>
      <charset val="1"/>
    </font>
    <font>
      <sz val="10"/>
      <name val="Times New Roman"/>
      <family val="1"/>
      <charset val="1"/>
    </font>
    <font>
      <sz val="10"/>
      <name val="Arial"/>
      <family val="2"/>
      <charset val="1"/>
    </font>
    <font>
      <i/>
      <sz val="7"/>
      <name val="Arial"/>
      <family val="2"/>
      <charset val="1"/>
    </font>
    <font>
      <i/>
      <sz val="8"/>
      <name val="Arial"/>
      <family val="2"/>
      <charset val="1"/>
    </font>
    <font>
      <sz val="11.5"/>
      <color rgb="FF000000"/>
      <name val="Century Gothic"/>
      <family val="2"/>
      <charset val="1"/>
    </font>
    <font>
      <b/>
      <sz val="11.5"/>
      <name val="Century Gothic"/>
      <family val="2"/>
      <charset val="1"/>
    </font>
    <font>
      <b/>
      <sz val="13"/>
      <color rgb="FF000000"/>
      <name val="Century Gothic"/>
      <family val="2"/>
      <charset val="1"/>
    </font>
    <font>
      <u/>
      <sz val="11"/>
      <color rgb="FF0563C1"/>
      <name val="Calibri"/>
      <family val="2"/>
      <charset val="1"/>
    </font>
    <font>
      <u/>
      <sz val="13"/>
      <color rgb="FF0563C1"/>
      <name val="Calibri"/>
      <family val="2"/>
      <charset val="1"/>
    </font>
    <font>
      <b/>
      <sz val="11"/>
      <color rgb="FF000000"/>
      <name val="Century Gothic"/>
      <family val="2"/>
    </font>
    <font>
      <sz val="10"/>
      <color rgb="FF0000FF"/>
      <name val="Calibri"/>
      <family val="2"/>
    </font>
    <font>
      <sz val="11"/>
      <color rgb="FF0000FF"/>
      <name val="Century Gothic"/>
      <family val="2"/>
    </font>
    <font>
      <b/>
      <sz val="11.5"/>
      <color rgb="FF0000FF"/>
      <name val="Century Gothic"/>
      <family val="2"/>
    </font>
    <font>
      <b/>
      <sz val="11"/>
      <color rgb="FF0000FF"/>
      <name val="Century Gothic"/>
      <family val="2"/>
    </font>
    <font>
      <sz val="11"/>
      <color rgb="FF0000FF"/>
      <name val="Calibri"/>
      <family val="2"/>
    </font>
    <font>
      <sz val="11"/>
      <color rgb="FF0000FF"/>
      <name val="Calibri"/>
      <family val="2"/>
      <scheme val="minor"/>
    </font>
    <font>
      <sz val="11.5"/>
      <color rgb="FF0000FF"/>
      <name val="Century Gothic"/>
      <family val="2"/>
    </font>
    <font>
      <sz val="11.5"/>
      <color theme="1"/>
      <name val="Century Gothic"/>
    </font>
  </fonts>
  <fills count="15">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E7E6E6"/>
        <bgColor rgb="FFE7E6E6"/>
      </patternFill>
    </fill>
    <fill>
      <patternFill patternType="solid">
        <fgColor rgb="FFBFBFBF"/>
        <bgColor rgb="FFBFBFBF"/>
      </patternFill>
    </fill>
    <fill>
      <patternFill patternType="solid">
        <fgColor rgb="FF92D050"/>
        <bgColor indexed="64"/>
      </patternFill>
    </fill>
    <fill>
      <patternFill patternType="solid">
        <fgColor rgb="FFFFFF00"/>
        <bgColor indexed="64"/>
      </patternFill>
    </fill>
    <fill>
      <patternFill patternType="solid">
        <fgColor rgb="FFFF2929"/>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FFFF"/>
        <bgColor rgb="FFFFFFCC"/>
      </patternFill>
    </fill>
    <fill>
      <patternFill patternType="solid">
        <fgColor rgb="FF9DC3E6"/>
        <bgColor rgb="FFC0C0C0"/>
      </patternFill>
    </fill>
    <fill>
      <patternFill patternType="solid">
        <fgColor rgb="FFA6A6A6"/>
        <bgColor rgb="FFC0C0C0"/>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rgb="FFCCCCCC"/>
      </left>
      <right style="thick">
        <color rgb="FF000000"/>
      </right>
      <top style="medium">
        <color rgb="FFCCCCCC"/>
      </top>
      <bottom style="medium">
        <color rgb="FF000000"/>
      </bottom>
      <diagonal/>
    </border>
    <border>
      <left style="hair">
        <color auto="1"/>
      </left>
      <right/>
      <top/>
      <bottom/>
      <diagonal/>
    </border>
    <border>
      <left style="hair">
        <color rgb="FF3333FF"/>
      </left>
      <right style="hair">
        <color rgb="FF3333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6">
    <xf numFmtId="0" fontId="0" fillId="0" borderId="0"/>
    <xf numFmtId="9" fontId="29" fillId="0" borderId="0" applyFont="0" applyFill="0" applyBorder="0" applyAlignment="0" applyProtection="0"/>
    <xf numFmtId="0" fontId="29" fillId="0" borderId="0"/>
    <xf numFmtId="165" fontId="29" fillId="0" borderId="0" applyFont="0" applyFill="0" applyBorder="0" applyAlignment="0" applyProtection="0"/>
    <xf numFmtId="0" fontId="46" fillId="0" borderId="0" applyNumberFormat="0" applyFill="0" applyBorder="0" applyAlignment="0" applyProtection="0"/>
    <xf numFmtId="0" fontId="55" fillId="0" borderId="0"/>
    <xf numFmtId="9" fontId="9" fillId="0" borderId="0" applyFont="0" applyFill="0" applyBorder="0" applyAlignment="0" applyProtection="0"/>
    <xf numFmtId="165" fontId="9" fillId="0" borderId="0" applyFont="0" applyFill="0" applyBorder="0" applyAlignment="0" applyProtection="0"/>
    <xf numFmtId="0" fontId="56" fillId="0" borderId="0" applyNumberFormat="0" applyFill="0" applyBorder="0" applyAlignment="0" applyProtection="0"/>
    <xf numFmtId="169" fontId="29" fillId="0" borderId="0" applyFont="0" applyFill="0" applyBorder="0" applyAlignment="0" applyProtection="0"/>
    <xf numFmtId="0" fontId="58" fillId="0" borderId="0"/>
    <xf numFmtId="0" fontId="58" fillId="0" borderId="0"/>
    <xf numFmtId="9" fontId="58" fillId="0" borderId="0"/>
    <xf numFmtId="170" fontId="58" fillId="0" borderId="0"/>
    <xf numFmtId="172" fontId="75" fillId="0" borderId="0"/>
    <xf numFmtId="0" fontId="81" fillId="0" borderId="0"/>
  </cellStyleXfs>
  <cellXfs count="320">
    <xf numFmtId="0" fontId="0" fillId="0" borderId="0" xfId="0"/>
    <xf numFmtId="0" fontId="1" fillId="0" borderId="0" xfId="0" applyFont="1"/>
    <xf numFmtId="0" fontId="0" fillId="0" borderId="0" xfId="0" applyFont="1" applyAlignment="1"/>
    <xf numFmtId="0" fontId="0" fillId="0" borderId="0" xfId="0" applyFont="1" applyAlignment="1">
      <alignment wrapText="1"/>
    </xf>
    <xf numFmtId="0" fontId="2" fillId="0" borderId="0" xfId="0" applyFont="1" applyAlignment="1">
      <alignment horizontal="left" vertical="center"/>
    </xf>
    <xf numFmtId="0" fontId="2" fillId="0" borderId="0" xfId="0" applyFont="1"/>
    <xf numFmtId="164" fontId="2" fillId="0" borderId="0" xfId="0" applyNumberFormat="1" applyFont="1" applyAlignment="1">
      <alignment horizontal="center"/>
    </xf>
    <xf numFmtId="0" fontId="5" fillId="0" borderId="0" xfId="0" applyFont="1"/>
    <xf numFmtId="0" fontId="6" fillId="0" borderId="0" xfId="0" applyFont="1" applyAlignment="1">
      <alignment vertical="center"/>
    </xf>
    <xf numFmtId="164" fontId="7" fillId="0" borderId="0" xfId="0" applyNumberFormat="1" applyFont="1" applyAlignment="1">
      <alignment horizontal="center"/>
    </xf>
    <xf numFmtId="14" fontId="7" fillId="2" borderId="1" xfId="0" applyNumberFormat="1" applyFont="1" applyFill="1" applyBorder="1" applyAlignment="1">
      <alignment horizontal="center"/>
    </xf>
    <xf numFmtId="14" fontId="7" fillId="3" borderId="1" xfId="0" applyNumberFormat="1" applyFont="1" applyFill="1" applyBorder="1" applyAlignment="1">
      <alignment horizontal="center" vertical="center"/>
    </xf>
    <xf numFmtId="0" fontId="7" fillId="2" borderId="1" xfId="0" applyFont="1" applyFill="1" applyBorder="1" applyAlignment="1">
      <alignment horizontal="center"/>
    </xf>
    <xf numFmtId="14" fontId="8" fillId="3" borderId="1" xfId="0" applyNumberFormat="1" applyFont="1" applyFill="1" applyBorder="1" applyAlignment="1">
      <alignment horizontal="center" vertical="center"/>
    </xf>
    <xf numFmtId="0" fontId="9" fillId="0" borderId="0" xfId="0" applyFont="1" applyAlignment="1"/>
    <xf numFmtId="14" fontId="10" fillId="3" borderId="1" xfId="0" applyNumberFormat="1" applyFont="1" applyFill="1" applyBorder="1" applyAlignment="1">
      <alignment horizontal="center" vertical="center"/>
    </xf>
    <xf numFmtId="0" fontId="1" fillId="0" borderId="0" xfId="0" applyFont="1" applyAlignment="1"/>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164" fontId="7" fillId="0" borderId="0" xfId="0" applyNumberFormat="1" applyFont="1" applyFill="1" applyBorder="1" applyAlignment="1">
      <alignment horizontal="center"/>
    </xf>
    <xf numFmtId="0" fontId="1" fillId="0" borderId="0" xfId="0" applyFont="1" applyFill="1" applyBorder="1"/>
    <xf numFmtId="0" fontId="1" fillId="3" borderId="0" xfId="0" applyFont="1" applyFill="1" applyBorder="1"/>
    <xf numFmtId="0" fontId="12" fillId="3" borderId="0" xfId="0" applyFont="1" applyFill="1" applyBorder="1"/>
    <xf numFmtId="0" fontId="13" fillId="0" borderId="0" xfId="0" applyFont="1"/>
    <xf numFmtId="164" fontId="13" fillId="0" borderId="0" xfId="0" applyNumberFormat="1" applyFont="1" applyAlignment="1">
      <alignment horizontal="center"/>
    </xf>
    <xf numFmtId="0" fontId="7" fillId="0" borderId="0" xfId="0" applyFont="1"/>
    <xf numFmtId="0" fontId="14" fillId="0" borderId="0" xfId="0" applyFont="1"/>
    <xf numFmtId="0" fontId="15" fillId="0" borderId="0" xfId="0" applyFont="1"/>
    <xf numFmtId="0" fontId="16" fillId="0" borderId="0" xfId="0" applyFont="1"/>
    <xf numFmtId="14" fontId="13" fillId="0" borderId="0" xfId="0" applyNumberFormat="1" applyFont="1" applyAlignment="1">
      <alignment horizontal="left"/>
    </xf>
    <xf numFmtId="14" fontId="17" fillId="2" borderId="0" xfId="0" applyNumberFormat="1" applyFont="1" applyFill="1" applyAlignment="1">
      <alignment horizontal="center"/>
    </xf>
    <xf numFmtId="0" fontId="13" fillId="0" borderId="0" xfId="0" applyFont="1" applyAlignment="1">
      <alignment vertical="center"/>
    </xf>
    <xf numFmtId="0" fontId="2" fillId="0" borderId="0" xfId="0" applyFont="1" applyAlignment="1">
      <alignment horizontal="left"/>
    </xf>
    <xf numFmtId="0" fontId="18" fillId="0" borderId="0" xfId="0" applyFont="1" applyAlignment="1"/>
    <xf numFmtId="0" fontId="19" fillId="0" borderId="0" xfId="0" applyFont="1"/>
    <xf numFmtId="0" fontId="20" fillId="0" borderId="0" xfId="0" applyFont="1" applyAlignment="1">
      <alignment vertical="center"/>
    </xf>
    <xf numFmtId="0" fontId="17" fillId="0" borderId="0" xfId="0" applyFont="1" applyAlignment="1">
      <alignment vertical="center"/>
    </xf>
    <xf numFmtId="0" fontId="21" fillId="0" borderId="0" xfId="0" applyFont="1" applyAlignment="1">
      <alignment horizontal="center"/>
    </xf>
    <xf numFmtId="164" fontId="21" fillId="0" borderId="0" xfId="0" applyNumberFormat="1" applyFont="1" applyAlignment="1">
      <alignment horizontal="center"/>
    </xf>
    <xf numFmtId="0" fontId="25" fillId="0" borderId="0" xfId="0" applyFont="1" applyAlignment="1"/>
    <xf numFmtId="0" fontId="26" fillId="0" borderId="0" xfId="0" applyFont="1" applyAlignment="1"/>
    <xf numFmtId="0" fontId="27" fillId="0" borderId="0" xfId="0" applyFont="1" applyAlignment="1"/>
    <xf numFmtId="0" fontId="28" fillId="5" borderId="0" xfId="0" applyFont="1" applyFill="1" applyBorder="1" applyAlignment="1">
      <alignment horizontal="center" vertical="center"/>
    </xf>
    <xf numFmtId="0" fontId="2" fillId="0" borderId="0" xfId="0" applyFont="1" applyAlignment="1">
      <alignment horizontal="justify" vertical="center" wrapText="1"/>
    </xf>
    <xf numFmtId="0" fontId="22" fillId="0" borderId="0" xfId="0" applyFont="1" applyAlignment="1">
      <alignment horizontal="center"/>
    </xf>
    <xf numFmtId="0" fontId="0" fillId="0" borderId="0" xfId="0" applyFont="1" applyAlignment="1"/>
    <xf numFmtId="0" fontId="17" fillId="0" borderId="0" xfId="0" applyFont="1" applyAlignment="1">
      <alignment horizontal="left"/>
    </xf>
    <xf numFmtId="0" fontId="18" fillId="0" borderId="0" xfId="0" applyFont="1" applyAlignment="1"/>
    <xf numFmtId="0" fontId="2" fillId="0" borderId="0" xfId="0" applyFont="1" applyFill="1" applyAlignment="1">
      <alignment horizontal="justify" vertical="center" wrapText="1"/>
    </xf>
    <xf numFmtId="0" fontId="0" fillId="0" borderId="0" xfId="0" applyFont="1" applyFill="1" applyAlignment="1">
      <alignment horizontal="justify"/>
    </xf>
    <xf numFmtId="0" fontId="0" fillId="0" borderId="0" xfId="0" applyFont="1" applyAlignment="1">
      <alignment horizontal="justify"/>
    </xf>
    <xf numFmtId="0" fontId="2" fillId="0" borderId="0" xfId="0" applyFont="1" applyFill="1" applyAlignment="1">
      <alignment vertical="center" wrapText="1"/>
    </xf>
    <xf numFmtId="0" fontId="7" fillId="6" borderId="1" xfId="0" applyFont="1" applyFill="1" applyBorder="1" applyAlignment="1">
      <alignment vertical="center"/>
    </xf>
    <xf numFmtId="0" fontId="7" fillId="7" borderId="1" xfId="0" applyFont="1" applyFill="1" applyBorder="1" applyAlignment="1">
      <alignment vertical="center"/>
    </xf>
    <xf numFmtId="0" fontId="7" fillId="8" borderId="1" xfId="0" applyFont="1" applyFill="1" applyBorder="1" applyAlignment="1">
      <alignment vertical="center"/>
    </xf>
    <xf numFmtId="0" fontId="31" fillId="2" borderId="0" xfId="2" applyFont="1" applyFill="1" applyBorder="1" applyAlignment="1">
      <alignment vertical="center"/>
    </xf>
    <xf numFmtId="0" fontId="32" fillId="0" borderId="0" xfId="0" applyFont="1"/>
    <xf numFmtId="0" fontId="10" fillId="0" borderId="0" xfId="0" applyFont="1"/>
    <xf numFmtId="0" fontId="33" fillId="2" borderId="0" xfId="2" applyFont="1" applyFill="1" applyBorder="1" applyAlignment="1">
      <alignment vertical="center"/>
    </xf>
    <xf numFmtId="0" fontId="2" fillId="2" borderId="0" xfId="0" applyFont="1" applyFill="1" applyAlignment="1">
      <alignment wrapText="1"/>
    </xf>
    <xf numFmtId="0" fontId="32" fillId="0" borderId="1" xfId="0" applyFont="1" applyBorder="1"/>
    <xf numFmtId="0" fontId="34" fillId="2" borderId="0" xfId="2" applyFont="1" applyFill="1" applyBorder="1" applyAlignment="1">
      <alignment vertical="center"/>
    </xf>
    <xf numFmtId="0" fontId="34" fillId="2" borderId="0" xfId="2" applyFont="1" applyFill="1" applyBorder="1" applyAlignment="1">
      <alignment horizontal="right" vertical="center"/>
    </xf>
    <xf numFmtId="0" fontId="32" fillId="0" borderId="1" xfId="0" applyFont="1" applyBorder="1" applyAlignment="1">
      <alignment horizontal="left"/>
    </xf>
    <xf numFmtId="0" fontId="35" fillId="2" borderId="0" xfId="2" applyFont="1" applyFill="1" applyBorder="1" applyAlignment="1">
      <alignment vertical="center"/>
    </xf>
    <xf numFmtId="0" fontId="36" fillId="0" borderId="0" xfId="0" applyFont="1" applyAlignment="1">
      <alignment horizontal="center" vertical="top" wrapText="1"/>
    </xf>
    <xf numFmtId="49" fontId="34" fillId="2" borderId="0" xfId="2" applyNumberFormat="1" applyFont="1" applyFill="1" applyBorder="1" applyAlignment="1">
      <alignment horizontal="center" vertical="center"/>
    </xf>
    <xf numFmtId="49" fontId="34" fillId="2" borderId="0" xfId="2" applyNumberFormat="1" applyFont="1" applyFill="1" applyBorder="1" applyAlignment="1">
      <alignment vertical="center"/>
    </xf>
    <xf numFmtId="49" fontId="34" fillId="2" borderId="0" xfId="2" applyNumberFormat="1" applyFont="1" applyFill="1" applyBorder="1" applyAlignment="1">
      <alignment horizontal="center" vertical="center"/>
    </xf>
    <xf numFmtId="0" fontId="37" fillId="9" borderId="1" xfId="2" applyFont="1" applyFill="1" applyBorder="1" applyAlignment="1">
      <alignment horizontal="center" vertical="center"/>
    </xf>
    <xf numFmtId="0" fontId="37" fillId="9" borderId="1" xfId="2" applyFont="1" applyFill="1" applyBorder="1" applyAlignment="1">
      <alignment horizontal="center" vertical="center" wrapText="1"/>
    </xf>
    <xf numFmtId="0" fontId="38" fillId="0" borderId="0" xfId="0" applyFont="1"/>
    <xf numFmtId="0" fontId="30" fillId="0" borderId="0" xfId="0" applyFont="1"/>
    <xf numFmtId="0" fontId="37" fillId="9" borderId="1" xfId="2" applyFont="1" applyFill="1" applyBorder="1" applyAlignment="1">
      <alignment horizontal="center" vertical="center" wrapText="1"/>
    </xf>
    <xf numFmtId="0" fontId="39" fillId="10" borderId="1" xfId="2" applyFont="1" applyFill="1" applyBorder="1" applyAlignment="1">
      <alignment vertical="center"/>
    </xf>
    <xf numFmtId="0" fontId="40" fillId="10" borderId="1" xfId="2" applyFont="1" applyFill="1" applyBorder="1" applyAlignment="1">
      <alignment horizontal="center" vertical="center"/>
    </xf>
    <xf numFmtId="9" fontId="40" fillId="10" borderId="1" xfId="1" applyFont="1" applyFill="1" applyBorder="1" applyAlignment="1">
      <alignment horizontal="center" vertical="center"/>
    </xf>
    <xf numFmtId="165" fontId="40" fillId="10" borderId="1" xfId="3" applyFont="1" applyFill="1" applyBorder="1" applyAlignment="1">
      <alignment horizontal="center" vertical="center"/>
    </xf>
    <xf numFmtId="0" fontId="41" fillId="0" borderId="0" xfId="0" applyFont="1" applyAlignment="1">
      <alignment vertical="top" wrapText="1"/>
    </xf>
    <xf numFmtId="0" fontId="42" fillId="2" borderId="1" xfId="2" applyFont="1" applyFill="1" applyBorder="1" applyAlignment="1">
      <alignment vertical="center"/>
    </xf>
    <xf numFmtId="0" fontId="7" fillId="2" borderId="1" xfId="2" applyFont="1" applyFill="1" applyBorder="1" applyAlignment="1">
      <alignment horizontal="center" vertical="center"/>
    </xf>
    <xf numFmtId="9" fontId="7" fillId="2" borderId="1" xfId="1" applyFont="1" applyFill="1" applyBorder="1" applyAlignment="1">
      <alignment horizontal="center" vertical="center"/>
    </xf>
    <xf numFmtId="165" fontId="7" fillId="2" borderId="1" xfId="3" applyFont="1" applyFill="1" applyBorder="1" applyAlignment="1">
      <alignment horizontal="center" vertical="center"/>
    </xf>
    <xf numFmtId="0" fontId="43" fillId="10" borderId="1" xfId="2" applyFont="1" applyFill="1" applyBorder="1" applyAlignment="1">
      <alignment vertical="center"/>
    </xf>
    <xf numFmtId="0" fontId="34" fillId="10" borderId="1" xfId="2" applyFont="1" applyFill="1" applyBorder="1" applyAlignment="1">
      <alignment horizontal="center" vertical="center"/>
    </xf>
    <xf numFmtId="9" fontId="34" fillId="10" borderId="1" xfId="1" applyFont="1" applyFill="1" applyBorder="1" applyAlignment="1">
      <alignment horizontal="center" vertical="center"/>
    </xf>
    <xf numFmtId="165" fontId="34" fillId="10" borderId="1" xfId="3" applyFont="1" applyFill="1" applyBorder="1" applyAlignment="1">
      <alignment horizontal="center" vertical="center"/>
    </xf>
    <xf numFmtId="0" fontId="10" fillId="2" borderId="1" xfId="2" applyFont="1" applyFill="1" applyBorder="1" applyAlignment="1">
      <alignment horizontal="center" vertical="center"/>
    </xf>
    <xf numFmtId="9" fontId="10" fillId="2" borderId="1" xfId="1" applyFont="1" applyFill="1" applyBorder="1" applyAlignment="1">
      <alignment horizontal="center" vertical="center"/>
    </xf>
    <xf numFmtId="165" fontId="10" fillId="2" borderId="1" xfId="3" applyFont="1" applyFill="1" applyBorder="1" applyAlignment="1">
      <alignment horizontal="center" vertical="center"/>
    </xf>
    <xf numFmtId="0" fontId="42" fillId="0" borderId="1" xfId="2" applyFont="1" applyFill="1" applyBorder="1" applyAlignment="1">
      <alignment vertical="center"/>
    </xf>
    <xf numFmtId="166" fontId="7" fillId="2" borderId="1" xfId="3" applyNumberFormat="1" applyFont="1" applyFill="1" applyBorder="1" applyAlignment="1">
      <alignment horizontal="right" vertical="center"/>
    </xf>
    <xf numFmtId="0" fontId="39" fillId="2" borderId="1" xfId="2" applyFont="1" applyFill="1" applyBorder="1" applyAlignment="1">
      <alignment vertical="center"/>
    </xf>
    <xf numFmtId="0" fontId="40" fillId="2" borderId="1" xfId="2" applyFont="1" applyFill="1" applyBorder="1" applyAlignment="1">
      <alignment horizontal="center" vertical="center"/>
    </xf>
    <xf numFmtId="9" fontId="40" fillId="2" borderId="1" xfId="1" applyFont="1" applyFill="1" applyBorder="1" applyAlignment="1">
      <alignment horizontal="center" vertical="center"/>
    </xf>
    <xf numFmtId="165" fontId="40" fillId="2" borderId="1" xfId="3" applyFont="1" applyFill="1" applyBorder="1" applyAlignment="1">
      <alignment horizontal="center" vertical="center"/>
    </xf>
    <xf numFmtId="10" fontId="7" fillId="2" borderId="1" xfId="1" applyNumberFormat="1" applyFont="1" applyFill="1" applyBorder="1" applyAlignment="1">
      <alignment horizontal="center" vertical="center"/>
    </xf>
    <xf numFmtId="0" fontId="32" fillId="2" borderId="0" xfId="0" applyFont="1" applyFill="1"/>
    <xf numFmtId="0" fontId="43" fillId="2" borderId="1" xfId="2" applyFont="1" applyFill="1" applyBorder="1" applyAlignment="1">
      <alignment vertical="center"/>
    </xf>
    <xf numFmtId="0" fontId="34" fillId="2" borderId="1" xfId="2" applyFont="1" applyFill="1" applyBorder="1" applyAlignment="1">
      <alignment horizontal="center" vertical="center"/>
    </xf>
    <xf numFmtId="9" fontId="34" fillId="2" borderId="1" xfId="1" applyFont="1" applyFill="1" applyBorder="1" applyAlignment="1">
      <alignment horizontal="center" vertical="center"/>
    </xf>
    <xf numFmtId="165" fontId="34" fillId="2" borderId="1" xfId="3" applyFont="1" applyFill="1" applyBorder="1" applyAlignment="1">
      <alignment horizontal="center" vertical="center"/>
    </xf>
    <xf numFmtId="0" fontId="10" fillId="2" borderId="0" xfId="0" applyFont="1" applyFill="1"/>
    <xf numFmtId="165" fontId="40" fillId="10" borderId="1" xfId="3" applyNumberFormat="1" applyFont="1" applyFill="1" applyBorder="1" applyAlignment="1">
      <alignment horizontal="center" vertical="center"/>
    </xf>
    <xf numFmtId="0" fontId="0" fillId="2" borderId="0" xfId="0" applyFill="1"/>
    <xf numFmtId="0" fontId="7" fillId="2" borderId="0" xfId="0" applyFont="1" applyFill="1"/>
    <xf numFmtId="0" fontId="39" fillId="9" borderId="1" xfId="2" applyFont="1" applyFill="1" applyBorder="1" applyAlignment="1">
      <alignment horizontal="left" vertical="center"/>
    </xf>
    <xf numFmtId="0" fontId="40" fillId="9" borderId="1" xfId="2" applyFont="1" applyFill="1" applyBorder="1" applyAlignment="1">
      <alignment horizontal="center" vertical="center"/>
    </xf>
    <xf numFmtId="9" fontId="40" fillId="9" borderId="1" xfId="1" applyFont="1" applyFill="1" applyBorder="1" applyAlignment="1">
      <alignment horizontal="center" vertical="center"/>
    </xf>
    <xf numFmtId="165" fontId="40" fillId="9" borderId="1" xfId="3" applyFont="1" applyFill="1" applyBorder="1" applyAlignment="1">
      <alignment horizontal="center" vertical="center"/>
    </xf>
    <xf numFmtId="0" fontId="39" fillId="2" borderId="0" xfId="2" applyFont="1" applyFill="1" applyBorder="1" applyAlignment="1">
      <alignment horizontal="left" vertical="center"/>
    </xf>
    <xf numFmtId="0" fontId="40" fillId="2" borderId="0" xfId="2" applyFont="1" applyFill="1" applyBorder="1" applyAlignment="1">
      <alignment horizontal="center" vertical="center"/>
    </xf>
    <xf numFmtId="9" fontId="40" fillId="2" borderId="0" xfId="1" applyFont="1" applyFill="1" applyBorder="1" applyAlignment="1">
      <alignment horizontal="center" vertical="center"/>
    </xf>
    <xf numFmtId="165" fontId="40" fillId="2" borderId="0" xfId="3" applyFont="1" applyFill="1" applyBorder="1" applyAlignment="1">
      <alignment horizontal="center" vertical="center"/>
    </xf>
    <xf numFmtId="0" fontId="8" fillId="0" borderId="0" xfId="0" applyFont="1" applyFill="1" applyBorder="1" applyAlignment="1">
      <alignment vertical="top"/>
    </xf>
    <xf numFmtId="0" fontId="8" fillId="0" borderId="0" xfId="0" applyFont="1" applyFill="1" applyBorder="1" applyAlignment="1">
      <alignment vertical="center"/>
    </xf>
    <xf numFmtId="0" fontId="7" fillId="2" borderId="0" xfId="2" applyFont="1" applyFill="1" applyBorder="1" applyAlignment="1">
      <alignment horizontal="left" vertical="center"/>
    </xf>
    <xf numFmtId="0" fontId="7" fillId="2" borderId="0" xfId="2" applyFont="1" applyFill="1" applyBorder="1" applyAlignment="1">
      <alignment vertical="center"/>
    </xf>
    <xf numFmtId="0" fontId="44" fillId="0" borderId="0" xfId="0" applyFont="1" applyAlignment="1">
      <alignment horizontal="center" vertical="center" wrapText="1"/>
    </xf>
    <xf numFmtId="0" fontId="45" fillId="0" borderId="0" xfId="0" applyFont="1" applyAlignment="1">
      <alignment vertical="center" wrapText="1"/>
    </xf>
    <xf numFmtId="0" fontId="46" fillId="0" borderId="0" xfId="4"/>
    <xf numFmtId="0" fontId="12" fillId="0" borderId="0" xfId="0" applyFont="1"/>
    <xf numFmtId="0" fontId="41" fillId="0" borderId="0" xfId="0" applyFont="1" applyAlignment="1">
      <alignment vertical="center" wrapText="1"/>
    </xf>
    <xf numFmtId="167" fontId="11" fillId="0" borderId="0" xfId="0" applyNumberFormat="1" applyFont="1" applyFill="1" applyBorder="1" applyAlignment="1">
      <alignment horizontal="left" vertical="top" wrapText="1"/>
    </xf>
    <xf numFmtId="167" fontId="11" fillId="0" borderId="0" xfId="0" applyNumberFormat="1" applyFont="1" applyFill="1" applyBorder="1" applyAlignment="1">
      <alignment horizontal="left" vertical="center" wrapText="1"/>
    </xf>
    <xf numFmtId="0" fontId="47" fillId="0" borderId="1" xfId="0" applyFont="1" applyBorder="1"/>
    <xf numFmtId="0" fontId="47" fillId="0" borderId="1" xfId="0" applyFont="1" applyBorder="1" applyAlignment="1">
      <alignment horizontal="left"/>
    </xf>
    <xf numFmtId="0" fontId="48" fillId="0" borderId="0" xfId="4" applyFont="1"/>
    <xf numFmtId="0" fontId="47" fillId="0" borderId="1" xfId="0" applyFont="1" applyBorder="1" applyAlignment="1">
      <alignment horizontal="center"/>
    </xf>
    <xf numFmtId="17" fontId="47" fillId="0" borderId="1" xfId="0" applyNumberFormat="1" applyFont="1" applyBorder="1" applyAlignment="1">
      <alignment horizontal="center"/>
    </xf>
    <xf numFmtId="0" fontId="31" fillId="2" borderId="0" xfId="2" applyFont="1" applyFill="1" applyAlignment="1">
      <alignment vertical="center"/>
    </xf>
    <xf numFmtId="0" fontId="33" fillId="2" borderId="0" xfId="2" applyFont="1" applyFill="1" applyAlignment="1">
      <alignment vertical="center"/>
    </xf>
    <xf numFmtId="0" fontId="34" fillId="2" borderId="0" xfId="2" applyFont="1" applyFill="1" applyAlignment="1">
      <alignment vertical="center"/>
    </xf>
    <xf numFmtId="0" fontId="34" fillId="2" borderId="0" xfId="2" applyFont="1" applyFill="1" applyAlignment="1">
      <alignment horizontal="right" vertical="center"/>
    </xf>
    <xf numFmtId="0" fontId="35" fillId="2" borderId="0" xfId="2" applyFont="1" applyFill="1" applyAlignment="1">
      <alignment vertical="center"/>
    </xf>
    <xf numFmtId="49" fontId="34" fillId="2" borderId="0" xfId="2" applyNumberFormat="1" applyFont="1" applyFill="1" applyAlignment="1">
      <alignment horizontal="center" vertical="center"/>
    </xf>
    <xf numFmtId="49" fontId="34" fillId="2" borderId="0" xfId="2" applyNumberFormat="1" applyFont="1" applyFill="1" applyAlignment="1">
      <alignment vertical="center"/>
    </xf>
    <xf numFmtId="49" fontId="34" fillId="2" borderId="0" xfId="2" applyNumberFormat="1" applyFont="1" applyFill="1" applyAlignment="1">
      <alignment horizontal="center" vertical="center"/>
    </xf>
    <xf numFmtId="0" fontId="49" fillId="2" borderId="1" xfId="2" applyFont="1" applyFill="1" applyBorder="1" applyAlignment="1">
      <alignment horizontal="left" vertical="center" wrapText="1"/>
    </xf>
    <xf numFmtId="0" fontId="37" fillId="0" borderId="1" xfId="2" applyFont="1" applyBorder="1" applyAlignment="1">
      <alignment horizontal="center" vertical="center" wrapText="1"/>
    </xf>
    <xf numFmtId="0" fontId="42" fillId="2" borderId="1" xfId="2" applyFont="1" applyFill="1" applyBorder="1" applyAlignment="1">
      <alignment vertical="center" wrapText="1"/>
    </xf>
    <xf numFmtId="0" fontId="42" fillId="0" borderId="1" xfId="2" applyFont="1" applyBorder="1" applyAlignment="1">
      <alignment vertical="center"/>
    </xf>
    <xf numFmtId="0" fontId="39" fillId="2" borderId="0" xfId="2" applyFont="1" applyFill="1" applyAlignment="1">
      <alignment horizontal="left" vertical="center"/>
    </xf>
    <xf numFmtId="0" fontId="40" fillId="2" borderId="0" xfId="2" applyFont="1" applyFill="1" applyAlignment="1">
      <alignment horizontal="center" vertical="center"/>
    </xf>
    <xf numFmtId="0" fontId="8" fillId="0" borderId="0" xfId="0" applyFont="1" applyAlignment="1">
      <alignment vertical="top"/>
    </xf>
    <xf numFmtId="0" fontId="8" fillId="0" borderId="0" xfId="0" applyFont="1" applyAlignment="1">
      <alignment vertical="center"/>
    </xf>
    <xf numFmtId="0" fontId="7" fillId="2" borderId="0" xfId="2" applyFont="1" applyFill="1" applyAlignment="1">
      <alignment horizontal="left" vertical="center"/>
    </xf>
    <xf numFmtId="0" fontId="7" fillId="2" borderId="0" xfId="2" applyFont="1" applyFill="1" applyAlignment="1">
      <alignment vertical="center"/>
    </xf>
    <xf numFmtId="0" fontId="50" fillId="0" borderId="0" xfId="0" applyFont="1" applyAlignment="1">
      <alignment horizontal="center"/>
    </xf>
    <xf numFmtId="0" fontId="51" fillId="0" borderId="0" xfId="0" applyFont="1" applyAlignment="1">
      <alignment horizontal="left" vertical="top" wrapText="1"/>
    </xf>
    <xf numFmtId="0" fontId="53" fillId="0" borderId="0" xfId="0" applyFont="1"/>
    <xf numFmtId="167" fontId="54" fillId="0" borderId="0" xfId="0" applyNumberFormat="1" applyFont="1" applyAlignment="1">
      <alignment horizontal="left" vertical="top" wrapText="1"/>
    </xf>
    <xf numFmtId="0" fontId="51" fillId="0" borderId="0" xfId="0" applyFont="1"/>
    <xf numFmtId="0" fontId="53" fillId="0" borderId="0" xfId="0" applyFont="1" applyAlignment="1">
      <alignment horizontal="center"/>
    </xf>
    <xf numFmtId="0" fontId="0" fillId="0" borderId="1" xfId="0" applyBorder="1" applyAlignment="1">
      <alignment horizontal="center"/>
    </xf>
    <xf numFmtId="167" fontId="11" fillId="0" borderId="0" xfId="0" applyNumberFormat="1" applyFont="1" applyAlignment="1">
      <alignment horizontal="left" vertical="top" wrapText="1"/>
    </xf>
    <xf numFmtId="167" fontId="11" fillId="0" borderId="0" xfId="0" applyNumberFormat="1" applyFont="1" applyAlignment="1">
      <alignment horizontal="left" vertical="center" wrapText="1"/>
    </xf>
    <xf numFmtId="17" fontId="32" fillId="0" borderId="1" xfId="0" applyNumberFormat="1" applyFont="1" applyBorder="1"/>
    <xf numFmtId="0" fontId="37" fillId="2" borderId="1" xfId="2" applyFont="1" applyFill="1" applyBorder="1" applyAlignment="1">
      <alignment horizontal="center" vertical="center"/>
    </xf>
    <xf numFmtId="0" fontId="32" fillId="0" borderId="0" xfId="5" applyFont="1"/>
    <xf numFmtId="0" fontId="10" fillId="0" borderId="0" xfId="5" applyFont="1"/>
    <xf numFmtId="0" fontId="55" fillId="0" borderId="0" xfId="5"/>
    <xf numFmtId="0" fontId="2" fillId="2" borderId="0" xfId="5" applyFont="1" applyFill="1" applyAlignment="1">
      <alignment wrapText="1"/>
    </xf>
    <xf numFmtId="0" fontId="47" fillId="0" borderId="1" xfId="5" applyFont="1" applyBorder="1"/>
    <xf numFmtId="0" fontId="36" fillId="0" borderId="0" xfId="5" applyFont="1" applyAlignment="1">
      <alignment horizontal="center" vertical="top" wrapText="1"/>
    </xf>
    <xf numFmtId="0" fontId="38" fillId="0" borderId="0" xfId="5" applyFont="1"/>
    <xf numFmtId="9" fontId="40" fillId="10" borderId="1" xfId="6" applyFont="1" applyFill="1" applyBorder="1" applyAlignment="1">
      <alignment horizontal="center" vertical="center"/>
    </xf>
    <xf numFmtId="165" fontId="40" fillId="10" borderId="1" xfId="7" applyFont="1" applyFill="1" applyBorder="1" applyAlignment="1">
      <alignment horizontal="center" vertical="center"/>
    </xf>
    <xf numFmtId="0" fontId="7" fillId="0" borderId="0" xfId="5" applyFont="1"/>
    <xf numFmtId="0" fontId="41" fillId="0" borderId="0" xfId="5" applyFont="1" applyAlignment="1">
      <alignment vertical="top" wrapText="1"/>
    </xf>
    <xf numFmtId="9" fontId="7" fillId="2" borderId="1" xfId="6" applyFont="1" applyFill="1" applyBorder="1" applyAlignment="1">
      <alignment horizontal="center" vertical="center"/>
    </xf>
    <xf numFmtId="165" fontId="7" fillId="2" borderId="1" xfId="7" applyFont="1" applyFill="1" applyBorder="1" applyAlignment="1">
      <alignment horizontal="center" vertical="center"/>
    </xf>
    <xf numFmtId="9" fontId="34" fillId="10" borderId="1" xfId="6" applyFont="1" applyFill="1" applyBorder="1" applyAlignment="1">
      <alignment horizontal="center" vertical="center"/>
    </xf>
    <xf numFmtId="165" fontId="34" fillId="10" borderId="1" xfId="7" applyFont="1" applyFill="1" applyBorder="1" applyAlignment="1">
      <alignment horizontal="center" vertical="center"/>
    </xf>
    <xf numFmtId="9" fontId="10" fillId="2" borderId="1" xfId="6" applyFont="1" applyFill="1" applyBorder="1" applyAlignment="1">
      <alignment horizontal="center" vertical="center"/>
    </xf>
    <xf numFmtId="165" fontId="10" fillId="2" borderId="1" xfId="7" applyFont="1" applyFill="1" applyBorder="1" applyAlignment="1">
      <alignment horizontal="center" vertical="center"/>
    </xf>
    <xf numFmtId="166" fontId="7" fillId="2" borderId="1" xfId="7" applyNumberFormat="1" applyFont="1" applyFill="1" applyBorder="1" applyAlignment="1">
      <alignment horizontal="right" vertical="center"/>
    </xf>
    <xf numFmtId="9" fontId="40" fillId="2" borderId="1" xfId="6" applyFont="1" applyFill="1" applyBorder="1" applyAlignment="1">
      <alignment horizontal="center" vertical="center"/>
    </xf>
    <xf numFmtId="165" fontId="40" fillId="2" borderId="1" xfId="7" applyFont="1" applyFill="1" applyBorder="1" applyAlignment="1">
      <alignment horizontal="center" vertical="center"/>
    </xf>
    <xf numFmtId="10" fontId="7" fillId="2" borderId="1" xfId="6" applyNumberFormat="1" applyFont="1" applyFill="1" applyBorder="1" applyAlignment="1">
      <alignment horizontal="center" vertical="center"/>
    </xf>
    <xf numFmtId="0" fontId="32" fillId="2" borderId="0" xfId="5" applyFont="1" applyFill="1"/>
    <xf numFmtId="9" fontId="34" fillId="2" borderId="1" xfId="6" applyFont="1" applyFill="1" applyBorder="1" applyAlignment="1">
      <alignment horizontal="center" vertical="center"/>
    </xf>
    <xf numFmtId="165" fontId="34" fillId="2" borderId="1" xfId="7" applyFont="1" applyFill="1" applyBorder="1" applyAlignment="1">
      <alignment horizontal="center" vertical="center"/>
    </xf>
    <xf numFmtId="0" fontId="10" fillId="2" borderId="0" xfId="5" applyFont="1" applyFill="1"/>
    <xf numFmtId="165" fontId="40" fillId="10" borderId="1" xfId="7" applyNumberFormat="1" applyFont="1" applyFill="1" applyBorder="1" applyAlignment="1">
      <alignment horizontal="center" vertical="center"/>
    </xf>
    <xf numFmtId="0" fontId="55" fillId="2" borderId="0" xfId="5" applyFill="1"/>
    <xf numFmtId="0" fontId="7" fillId="2" borderId="0" xfId="5" applyFont="1" applyFill="1"/>
    <xf numFmtId="9" fontId="40" fillId="9" borderId="1" xfId="6" applyFont="1" applyFill="1" applyBorder="1" applyAlignment="1">
      <alignment horizontal="center" vertical="center"/>
    </xf>
    <xf numFmtId="165" fontId="40" fillId="9" borderId="1" xfId="7" applyFont="1" applyFill="1" applyBorder="1" applyAlignment="1">
      <alignment horizontal="center" vertical="center"/>
    </xf>
    <xf numFmtId="9" fontId="40" fillId="2" borderId="0" xfId="6" applyFont="1" applyFill="1" applyBorder="1" applyAlignment="1">
      <alignment horizontal="center" vertical="center"/>
    </xf>
    <xf numFmtId="165" fontId="40" fillId="2" borderId="0" xfId="7" applyFont="1" applyFill="1" applyBorder="1" applyAlignment="1">
      <alignment horizontal="center" vertical="center"/>
    </xf>
    <xf numFmtId="0" fontId="8" fillId="0" borderId="0" xfId="5" applyFont="1" applyFill="1" applyBorder="1" applyAlignment="1">
      <alignment vertical="top"/>
    </xf>
    <xf numFmtId="0" fontId="8" fillId="0" borderId="0" xfId="5" applyFont="1" applyFill="1" applyBorder="1" applyAlignment="1">
      <alignment vertical="center"/>
    </xf>
    <xf numFmtId="0" fontId="55" fillId="0" borderId="0" xfId="5" applyBorder="1"/>
    <xf numFmtId="0" fontId="44" fillId="0" borderId="0" xfId="5" applyFont="1" applyAlignment="1">
      <alignment horizontal="center" vertical="center" wrapText="1"/>
    </xf>
    <xf numFmtId="0" fontId="2" fillId="0" borderId="0" xfId="5" applyFont="1"/>
    <xf numFmtId="0" fontId="45" fillId="0" borderId="0" xfId="5" applyFont="1" applyAlignment="1">
      <alignment vertical="center" wrapText="1"/>
    </xf>
    <xf numFmtId="0" fontId="48" fillId="0" borderId="0" xfId="8" applyFont="1"/>
    <xf numFmtId="0" fontId="12" fillId="0" borderId="0" xfId="5" applyFont="1"/>
    <xf numFmtId="0" fontId="41" fillId="0" borderId="0" xfId="5" applyFont="1" applyAlignment="1">
      <alignment vertical="center" wrapText="1"/>
    </xf>
    <xf numFmtId="167" fontId="11" fillId="0" borderId="0" xfId="5" applyNumberFormat="1" applyFont="1" applyFill="1" applyBorder="1" applyAlignment="1">
      <alignment horizontal="left" vertical="top" wrapText="1"/>
    </xf>
    <xf numFmtId="167" fontId="11" fillId="0" borderId="0" xfId="5" applyNumberFormat="1" applyFont="1" applyFill="1" applyBorder="1" applyAlignment="1">
      <alignment horizontal="left" vertical="center" wrapText="1"/>
    </xf>
    <xf numFmtId="168" fontId="7" fillId="2" borderId="1" xfId="1" applyNumberFormat="1" applyFont="1" applyFill="1" applyBorder="1" applyAlignment="1">
      <alignment horizontal="center" vertical="center"/>
    </xf>
    <xf numFmtId="168" fontId="7" fillId="2" borderId="1" xfId="2" applyNumberFormat="1" applyFont="1" applyFill="1" applyBorder="1" applyAlignment="1">
      <alignment horizontal="center" vertical="center"/>
    </xf>
    <xf numFmtId="166" fontId="57" fillId="0" borderId="2" xfId="0" applyNumberFormat="1" applyFont="1" applyBorder="1" applyAlignment="1">
      <alignment horizontal="right" wrapText="1"/>
    </xf>
    <xf numFmtId="6" fontId="7" fillId="2" borderId="1" xfId="1" applyNumberFormat="1" applyFont="1" applyFill="1" applyBorder="1" applyAlignment="1">
      <alignment horizontal="center" vertical="center"/>
    </xf>
    <xf numFmtId="6" fontId="7" fillId="2" borderId="1" xfId="2" applyNumberFormat="1" applyFont="1" applyFill="1" applyBorder="1" applyAlignment="1">
      <alignment horizontal="center" vertical="center"/>
    </xf>
    <xf numFmtId="6" fontId="10" fillId="2" borderId="1" xfId="2" applyNumberFormat="1" applyFont="1" applyFill="1" applyBorder="1" applyAlignment="1">
      <alignment horizontal="center" vertical="center"/>
    </xf>
    <xf numFmtId="0" fontId="49" fillId="2" borderId="1" xfId="2" applyFont="1" applyFill="1" applyBorder="1" applyAlignment="1">
      <alignment horizontal="center" vertical="center"/>
    </xf>
    <xf numFmtId="9" fontId="7" fillId="2" borderId="1" xfId="2" applyNumberFormat="1" applyFont="1" applyFill="1" applyBorder="1" applyAlignment="1">
      <alignment horizontal="center" vertical="center"/>
    </xf>
    <xf numFmtId="17" fontId="7" fillId="2" borderId="1" xfId="2" applyNumberFormat="1" applyFont="1" applyFill="1" applyBorder="1" applyAlignment="1">
      <alignment horizontal="center" vertical="center"/>
    </xf>
    <xf numFmtId="169" fontId="7" fillId="2" borderId="1" xfId="9" applyFont="1" applyFill="1" applyBorder="1" applyAlignment="1">
      <alignment horizontal="center" vertical="center"/>
    </xf>
    <xf numFmtId="0" fontId="7" fillId="2" borderId="1" xfId="2" quotePrefix="1" applyFont="1" applyFill="1" applyBorder="1" applyAlignment="1">
      <alignment horizontal="center" vertical="center"/>
    </xf>
    <xf numFmtId="0" fontId="7" fillId="7" borderId="1" xfId="2" applyFont="1" applyFill="1" applyBorder="1" applyAlignment="1">
      <alignment horizontal="center" vertical="center"/>
    </xf>
    <xf numFmtId="165" fontId="7" fillId="0" borderId="1" xfId="3" applyFont="1" applyFill="1" applyBorder="1" applyAlignment="1">
      <alignment horizontal="center" vertical="center"/>
    </xf>
    <xf numFmtId="0" fontId="7" fillId="0" borderId="1" xfId="2" applyFont="1" applyBorder="1" applyAlignment="1">
      <alignment horizontal="center" vertical="center"/>
    </xf>
    <xf numFmtId="0" fontId="43" fillId="0" borderId="1" xfId="2" applyFont="1" applyBorder="1" applyAlignment="1">
      <alignment vertical="center"/>
    </xf>
    <xf numFmtId="0" fontId="40" fillId="0" borderId="1" xfId="2" applyFont="1" applyBorder="1" applyAlignment="1">
      <alignment horizontal="center" vertical="center"/>
    </xf>
    <xf numFmtId="165" fontId="40" fillId="0" borderId="1" xfId="3" applyFont="1" applyFill="1" applyBorder="1" applyAlignment="1">
      <alignment horizontal="center" vertical="center"/>
    </xf>
    <xf numFmtId="0" fontId="59" fillId="11" borderId="0" xfId="10" applyFont="1" applyFill="1" applyBorder="1" applyAlignment="1">
      <alignment vertical="center"/>
    </xf>
    <xf numFmtId="0" fontId="60" fillId="0" borderId="0" xfId="11" applyFont="1"/>
    <xf numFmtId="0" fontId="61" fillId="0" borderId="0" xfId="11" applyFont="1"/>
    <xf numFmtId="0" fontId="62" fillId="11" borderId="0" xfId="10" applyFont="1" applyFill="1" applyBorder="1" applyAlignment="1">
      <alignment vertical="center"/>
    </xf>
    <xf numFmtId="0" fontId="63" fillId="11" borderId="0" xfId="11" applyFont="1" applyFill="1" applyAlignment="1">
      <alignment wrapText="1"/>
    </xf>
    <xf numFmtId="0" fontId="60" fillId="0" borderId="1" xfId="11" applyFont="1" applyBorder="1"/>
    <xf numFmtId="0" fontId="65" fillId="11" borderId="0" xfId="10" applyFont="1" applyFill="1" applyBorder="1" applyAlignment="1">
      <alignment vertical="center"/>
    </xf>
    <xf numFmtId="0" fontId="65" fillId="11" borderId="0" xfId="10" applyFont="1" applyFill="1" applyBorder="1" applyAlignment="1">
      <alignment horizontal="right" vertical="center"/>
    </xf>
    <xf numFmtId="0" fontId="58" fillId="0" borderId="0" xfId="11"/>
    <xf numFmtId="0" fontId="66" fillId="11" borderId="0" xfId="10" applyFont="1" applyFill="1" applyBorder="1" applyAlignment="1">
      <alignment vertical="center"/>
    </xf>
    <xf numFmtId="0" fontId="67" fillId="0" borderId="0" xfId="11" applyFont="1" applyBorder="1" applyAlignment="1">
      <alignment horizontal="center" vertical="top" wrapText="1"/>
    </xf>
    <xf numFmtId="49" fontId="65" fillId="11" borderId="0" xfId="10" applyNumberFormat="1" applyFont="1" applyFill="1" applyBorder="1" applyAlignment="1">
      <alignment horizontal="center" vertical="center"/>
    </xf>
    <xf numFmtId="49" fontId="65" fillId="11" borderId="0" xfId="10" applyNumberFormat="1" applyFont="1" applyFill="1" applyBorder="1" applyAlignment="1">
      <alignment vertical="center"/>
    </xf>
    <xf numFmtId="49" fontId="65" fillId="11" borderId="0" xfId="10" applyNumberFormat="1" applyFont="1" applyFill="1" applyBorder="1" applyAlignment="1">
      <alignment horizontal="center" vertical="center"/>
    </xf>
    <xf numFmtId="0" fontId="68" fillId="12" borderId="1" xfId="10" applyFont="1" applyFill="1" applyBorder="1" applyAlignment="1">
      <alignment horizontal="center" vertical="center"/>
    </xf>
    <xf numFmtId="0" fontId="68" fillId="12" borderId="1" xfId="10" applyFont="1" applyFill="1" applyBorder="1" applyAlignment="1">
      <alignment horizontal="center" vertical="center" wrapText="1"/>
    </xf>
    <xf numFmtId="0" fontId="69" fillId="0" borderId="0" xfId="11" applyFont="1"/>
    <xf numFmtId="0" fontId="70" fillId="0" borderId="0" xfId="11" applyFont="1"/>
    <xf numFmtId="0" fontId="68" fillId="12" borderId="1" xfId="10" applyFont="1" applyFill="1" applyBorder="1" applyAlignment="1">
      <alignment horizontal="center" vertical="center" wrapText="1"/>
    </xf>
    <xf numFmtId="0" fontId="71" fillId="13" borderId="1" xfId="10" applyFont="1" applyFill="1" applyBorder="1" applyAlignment="1">
      <alignment vertical="center"/>
    </xf>
    <xf numFmtId="0" fontId="72" fillId="13" borderId="1" xfId="10" applyFont="1" applyFill="1" applyBorder="1" applyAlignment="1">
      <alignment horizontal="center" vertical="center"/>
    </xf>
    <xf numFmtId="9" fontId="72" fillId="13" borderId="1" xfId="12" applyFont="1" applyFill="1" applyBorder="1" applyAlignment="1" applyProtection="1">
      <alignment horizontal="center" vertical="center"/>
    </xf>
    <xf numFmtId="170" fontId="72" fillId="13" borderId="1" xfId="13" applyFont="1" applyFill="1" applyBorder="1" applyAlignment="1" applyProtection="1">
      <alignment horizontal="center" vertical="center"/>
    </xf>
    <xf numFmtId="0" fontId="73" fillId="0" borderId="0" xfId="11" applyFont="1"/>
    <xf numFmtId="0" fontId="68" fillId="0" borderId="0" xfId="11" applyFont="1" applyAlignment="1">
      <alignment vertical="top" wrapText="1"/>
    </xf>
    <xf numFmtId="0" fontId="74" fillId="0" borderId="3" xfId="11" applyFont="1" applyBorder="1" applyAlignment="1">
      <alignment vertical="center" wrapText="1"/>
    </xf>
    <xf numFmtId="0" fontId="73" fillId="11" borderId="1" xfId="10" applyFont="1" applyFill="1" applyBorder="1" applyAlignment="1">
      <alignment horizontal="center" vertical="center"/>
    </xf>
    <xf numFmtId="9" fontId="73" fillId="11" borderId="1" xfId="12" applyFont="1" applyFill="1" applyBorder="1" applyAlignment="1" applyProtection="1">
      <alignment horizontal="center" vertical="center"/>
    </xf>
    <xf numFmtId="171" fontId="73" fillId="11" borderId="1" xfId="10" applyNumberFormat="1" applyFont="1" applyFill="1" applyBorder="1" applyAlignment="1">
      <alignment horizontal="center" vertical="center"/>
    </xf>
    <xf numFmtId="4" fontId="76" fillId="0" borderId="4" xfId="14" applyNumberFormat="1" applyFont="1" applyBorder="1" applyAlignment="1" applyProtection="1"/>
    <xf numFmtId="4" fontId="77" fillId="0" borderId="4" xfId="14" applyNumberFormat="1" applyFont="1" applyBorder="1" applyAlignment="1" applyProtection="1"/>
    <xf numFmtId="0" fontId="78" fillId="11" borderId="1" xfId="10" applyFont="1" applyFill="1" applyBorder="1" applyAlignment="1">
      <alignment vertical="center"/>
    </xf>
    <xf numFmtId="170" fontId="73" fillId="11" borderId="1" xfId="13" applyFont="1" applyFill="1" applyBorder="1" applyAlignment="1" applyProtection="1">
      <alignment horizontal="center" vertical="center"/>
    </xf>
    <xf numFmtId="0" fontId="79" fillId="13" borderId="1" xfId="10" applyFont="1" applyFill="1" applyBorder="1" applyAlignment="1">
      <alignment vertical="center"/>
    </xf>
    <xf numFmtId="0" fontId="65" fillId="13" borderId="1" xfId="10" applyFont="1" applyFill="1" applyBorder="1" applyAlignment="1">
      <alignment horizontal="center" vertical="center"/>
    </xf>
    <xf numFmtId="9" fontId="65" fillId="13" borderId="1" xfId="12" applyFont="1" applyFill="1" applyBorder="1" applyAlignment="1" applyProtection="1">
      <alignment horizontal="center" vertical="center"/>
    </xf>
    <xf numFmtId="170" fontId="65" fillId="13" borderId="1" xfId="13" applyFont="1" applyFill="1" applyBorder="1" applyAlignment="1" applyProtection="1">
      <alignment horizontal="center" vertical="center"/>
    </xf>
    <xf numFmtId="0" fontId="61" fillId="11" borderId="1" xfId="10" applyFont="1" applyFill="1" applyBorder="1" applyAlignment="1">
      <alignment horizontal="center" vertical="center"/>
    </xf>
    <xf numFmtId="9" fontId="61" fillId="11" borderId="1" xfId="12" applyFont="1" applyFill="1" applyBorder="1" applyAlignment="1" applyProtection="1">
      <alignment horizontal="center" vertical="center"/>
    </xf>
    <xf numFmtId="170" fontId="61" fillId="11" borderId="1" xfId="13" applyFont="1" applyFill="1" applyBorder="1" applyAlignment="1" applyProtection="1">
      <alignment horizontal="center" vertical="center"/>
    </xf>
    <xf numFmtId="0" fontId="78" fillId="0" borderId="1" xfId="10" applyFont="1" applyBorder="1" applyAlignment="1">
      <alignment vertical="center"/>
    </xf>
    <xf numFmtId="173" fontId="73" fillId="11" borderId="1" xfId="13" applyNumberFormat="1" applyFont="1" applyFill="1" applyBorder="1" applyAlignment="1" applyProtection="1">
      <alignment horizontal="right" vertical="center"/>
    </xf>
    <xf numFmtId="0" fontId="71" fillId="11" borderId="1" xfId="10" applyFont="1" applyFill="1" applyBorder="1" applyAlignment="1">
      <alignment vertical="center"/>
    </xf>
    <xf numFmtId="0" fontId="72" fillId="11" borderId="1" xfId="10" applyFont="1" applyFill="1" applyBorder="1" applyAlignment="1">
      <alignment horizontal="center" vertical="center"/>
    </xf>
    <xf numFmtId="9" fontId="72" fillId="11" borderId="1" xfId="12" applyFont="1" applyFill="1" applyBorder="1" applyAlignment="1" applyProtection="1">
      <alignment horizontal="center" vertical="center"/>
    </xf>
    <xf numFmtId="170" fontId="72" fillId="11" borderId="1" xfId="13" applyFont="1" applyFill="1" applyBorder="1" applyAlignment="1" applyProtection="1">
      <alignment horizontal="center" vertical="center"/>
    </xf>
    <xf numFmtId="10" fontId="73" fillId="11" borderId="1" xfId="12" applyNumberFormat="1" applyFont="1" applyFill="1" applyBorder="1" applyAlignment="1" applyProtection="1">
      <alignment horizontal="center" vertical="center"/>
    </xf>
    <xf numFmtId="0" fontId="60" fillId="11" borderId="0" xfId="11" applyFont="1" applyFill="1"/>
    <xf numFmtId="0" fontId="79" fillId="11" borderId="1" xfId="10" applyFont="1" applyFill="1" applyBorder="1" applyAlignment="1">
      <alignment vertical="center"/>
    </xf>
    <xf numFmtId="0" fontId="65" fillId="11" borderId="1" xfId="10" applyFont="1" applyFill="1" applyBorder="1" applyAlignment="1">
      <alignment horizontal="center" vertical="center"/>
    </xf>
    <xf numFmtId="9" fontId="65" fillId="11" borderId="1" xfId="12" applyFont="1" applyFill="1" applyBorder="1" applyAlignment="1" applyProtection="1">
      <alignment horizontal="center" vertical="center"/>
    </xf>
    <xf numFmtId="170" fontId="65" fillId="11" borderId="1" xfId="13" applyFont="1" applyFill="1" applyBorder="1" applyAlignment="1" applyProtection="1">
      <alignment horizontal="center" vertical="center"/>
    </xf>
    <xf numFmtId="0" fontId="61" fillId="11" borderId="0" xfId="11" applyFont="1" applyFill="1"/>
    <xf numFmtId="0" fontId="58" fillId="11" borderId="0" xfId="11" applyFill="1"/>
    <xf numFmtId="0" fontId="73" fillId="11" borderId="0" xfId="11" applyFont="1" applyFill="1"/>
    <xf numFmtId="0" fontId="71" fillId="12" borderId="1" xfId="10" applyFont="1" applyFill="1" applyBorder="1" applyAlignment="1">
      <alignment horizontal="left" vertical="center"/>
    </xf>
    <xf numFmtId="0" fontId="72" fillId="12" borderId="1" xfId="10" applyFont="1" applyFill="1" applyBorder="1" applyAlignment="1">
      <alignment horizontal="center" vertical="center"/>
    </xf>
    <xf numFmtId="9" fontId="72" fillId="12" borderId="1" xfId="12" applyFont="1" applyFill="1" applyBorder="1" applyAlignment="1" applyProtection="1">
      <alignment horizontal="center" vertical="center"/>
    </xf>
    <xf numFmtId="170" fontId="72" fillId="12" borderId="1" xfId="13" applyFont="1" applyFill="1" applyBorder="1" applyAlignment="1" applyProtection="1">
      <alignment horizontal="center" vertical="center"/>
    </xf>
    <xf numFmtId="0" fontId="71" fillId="11" borderId="0" xfId="10" applyFont="1" applyFill="1" applyBorder="1" applyAlignment="1">
      <alignment horizontal="left" vertical="center"/>
    </xf>
    <xf numFmtId="0" fontId="72" fillId="11" borderId="0" xfId="10" applyFont="1" applyFill="1" applyBorder="1" applyAlignment="1">
      <alignment horizontal="center" vertical="center"/>
    </xf>
    <xf numFmtId="9" fontId="72" fillId="11" borderId="0" xfId="12" applyFont="1" applyFill="1" applyBorder="1" applyAlignment="1" applyProtection="1">
      <alignment horizontal="center" vertical="center"/>
    </xf>
    <xf numFmtId="170" fontId="72" fillId="11" borderId="0" xfId="13" applyFont="1" applyFill="1" applyBorder="1" applyAlignment="1" applyProtection="1">
      <alignment horizontal="center" vertical="center"/>
    </xf>
    <xf numFmtId="0" fontId="73" fillId="0" borderId="0" xfId="11" applyFont="1" applyBorder="1" applyAlignment="1">
      <alignment vertical="top"/>
    </xf>
    <xf numFmtId="0" fontId="73" fillId="0" borderId="0" xfId="11" applyFont="1" applyBorder="1" applyAlignment="1">
      <alignment vertical="center"/>
    </xf>
    <xf numFmtId="0" fontId="73" fillId="11" borderId="0" xfId="10" applyFont="1" applyFill="1" applyBorder="1" applyAlignment="1">
      <alignment horizontal="left" vertical="center"/>
    </xf>
    <xf numFmtId="0" fontId="73" fillId="11" borderId="0" xfId="10" applyFont="1" applyFill="1" applyBorder="1" applyAlignment="1">
      <alignment vertical="center"/>
    </xf>
    <xf numFmtId="0" fontId="64" fillId="0" borderId="0" xfId="11" applyFont="1" applyAlignment="1">
      <alignment horizontal="center" vertical="center" wrapText="1"/>
    </xf>
    <xf numFmtId="0" fontId="64" fillId="0" borderId="0" xfId="11" applyFont="1"/>
    <xf numFmtId="0" fontId="80" fillId="0" borderId="0" xfId="11" applyFont="1" applyAlignment="1">
      <alignment vertical="center" wrapText="1"/>
    </xf>
    <xf numFmtId="0" fontId="82" fillId="0" borderId="0" xfId="15" applyFont="1" applyBorder="1" applyAlignment="1" applyProtection="1"/>
    <xf numFmtId="0" fontId="80" fillId="0" borderId="0" xfId="11" applyFont="1"/>
    <xf numFmtId="0" fontId="32" fillId="0" borderId="1" xfId="0" applyFont="1" applyBorder="1" applyAlignment="1">
      <alignment horizontal="center"/>
    </xf>
    <xf numFmtId="0" fontId="84" fillId="14" borderId="5" xfId="0" applyFont="1" applyFill="1" applyBorder="1"/>
    <xf numFmtId="0" fontId="85" fillId="2" borderId="1" xfId="2" applyFont="1" applyFill="1" applyBorder="1" applyAlignment="1">
      <alignment horizontal="center" vertical="center"/>
    </xf>
    <xf numFmtId="9" fontId="85" fillId="2" borderId="1" xfId="1" applyFont="1" applyFill="1" applyBorder="1" applyAlignment="1">
      <alignment horizontal="center" vertical="center"/>
    </xf>
    <xf numFmtId="2" fontId="85" fillId="2" borderId="1" xfId="2" applyNumberFormat="1" applyFont="1" applyFill="1" applyBorder="1" applyAlignment="1">
      <alignment horizontal="center" vertical="center"/>
    </xf>
    <xf numFmtId="165" fontId="85" fillId="2" borderId="1" xfId="3" applyFont="1" applyFill="1" applyBorder="1" applyAlignment="1">
      <alignment horizontal="center" vertical="center"/>
    </xf>
    <xf numFmtId="2" fontId="7" fillId="2" borderId="1" xfId="2" applyNumberFormat="1" applyFont="1" applyFill="1" applyBorder="1" applyAlignment="1">
      <alignment horizontal="center" vertical="center"/>
    </xf>
    <xf numFmtId="2" fontId="34" fillId="10" borderId="1" xfId="2" applyNumberFormat="1" applyFont="1" applyFill="1" applyBorder="1" applyAlignment="1">
      <alignment horizontal="center" vertical="center"/>
    </xf>
    <xf numFmtId="0" fontId="1" fillId="14" borderId="6" xfId="0" applyFont="1" applyFill="1" applyBorder="1"/>
    <xf numFmtId="0" fontId="32" fillId="2" borderId="1" xfId="2" applyFont="1" applyFill="1" applyBorder="1" applyAlignment="1">
      <alignment horizontal="center" vertical="center"/>
    </xf>
    <xf numFmtId="174" fontId="1" fillId="14" borderId="6" xfId="1" applyNumberFormat="1" applyFont="1" applyFill="1" applyBorder="1" applyAlignment="1">
      <alignment horizontal="center" vertical="center"/>
    </xf>
    <xf numFmtId="2" fontId="10" fillId="2" borderId="1" xfId="2" applyNumberFormat="1" applyFont="1" applyFill="1" applyBorder="1" applyAlignment="1">
      <alignment horizontal="center" vertical="center"/>
    </xf>
    <xf numFmtId="0" fontId="86" fillId="10" borderId="1" xfId="2" applyFont="1" applyFill="1" applyBorder="1" applyAlignment="1">
      <alignment vertical="center"/>
    </xf>
    <xf numFmtId="0" fontId="87" fillId="10" borderId="1" xfId="2" applyFont="1" applyFill="1" applyBorder="1" applyAlignment="1">
      <alignment horizontal="center" vertical="center"/>
    </xf>
    <xf numFmtId="9" fontId="87" fillId="10" borderId="1" xfId="1" applyFont="1" applyFill="1" applyBorder="1" applyAlignment="1">
      <alignment horizontal="center" vertical="center"/>
    </xf>
    <xf numFmtId="2" fontId="87" fillId="10" borderId="1" xfId="2" applyNumberFormat="1" applyFont="1" applyFill="1" applyBorder="1" applyAlignment="1">
      <alignment horizontal="center" vertical="center"/>
    </xf>
    <xf numFmtId="165" fontId="87" fillId="10" borderId="1" xfId="3" applyFont="1" applyFill="1" applyBorder="1" applyAlignment="1">
      <alignment horizontal="center" vertical="center"/>
    </xf>
    <xf numFmtId="0" fontId="88" fillId="14" borderId="6" xfId="0" applyFont="1" applyFill="1" applyBorder="1"/>
    <xf numFmtId="0" fontId="89" fillId="2" borderId="1" xfId="2" applyFont="1" applyFill="1" applyBorder="1" applyAlignment="1">
      <alignment horizontal="center" vertical="center"/>
    </xf>
    <xf numFmtId="174" fontId="88" fillId="14" borderId="6" xfId="1" applyNumberFormat="1" applyFont="1" applyFill="1" applyBorder="1" applyAlignment="1">
      <alignment horizontal="center" vertical="center"/>
    </xf>
    <xf numFmtId="0" fontId="90" fillId="0" borderId="1" xfId="2" applyFont="1" applyFill="1" applyBorder="1" applyAlignment="1">
      <alignment vertical="center"/>
    </xf>
    <xf numFmtId="0" fontId="90" fillId="2" borderId="1" xfId="2" applyFont="1" applyFill="1" applyBorder="1" applyAlignment="1">
      <alignment vertical="center"/>
    </xf>
    <xf numFmtId="166" fontId="85" fillId="2" borderId="1" xfId="3" applyNumberFormat="1" applyFont="1" applyFill="1" applyBorder="1" applyAlignment="1">
      <alignment horizontal="right" vertical="center"/>
    </xf>
    <xf numFmtId="2" fontId="40" fillId="10" borderId="1" xfId="2" applyNumberFormat="1" applyFont="1" applyFill="1" applyBorder="1" applyAlignment="1">
      <alignment horizontal="center" vertical="center"/>
    </xf>
    <xf numFmtId="2" fontId="40" fillId="2" borderId="1" xfId="2" applyNumberFormat="1" applyFont="1" applyFill="1" applyBorder="1" applyAlignment="1">
      <alignment horizontal="center" vertical="center"/>
    </xf>
    <xf numFmtId="2" fontId="34" fillId="2" borderId="1" xfId="2" applyNumberFormat="1" applyFont="1" applyFill="1" applyBorder="1" applyAlignment="1">
      <alignment horizontal="center" vertical="center"/>
    </xf>
    <xf numFmtId="0" fontId="91" fillId="2" borderId="1" xfId="2" applyFont="1" applyFill="1" applyBorder="1" applyAlignment="1">
      <alignment vertical="center"/>
    </xf>
    <xf numFmtId="9" fontId="7" fillId="0" borderId="1" xfId="1" applyFont="1" applyFill="1" applyBorder="1" applyAlignment="1">
      <alignment horizontal="center" vertical="center"/>
    </xf>
    <xf numFmtId="0" fontId="10" fillId="0" borderId="1" xfId="2" applyFont="1" applyFill="1" applyBorder="1" applyAlignment="1">
      <alignment horizontal="center" vertical="center"/>
    </xf>
  </cellXfs>
  <cellStyles count="16">
    <cellStyle name="Excel Built-in Normal 2" xfId="10"/>
    <cellStyle name="Hipervínculo" xfId="4" builtinId="8"/>
    <cellStyle name="Hipervínculo 2" xfId="8"/>
    <cellStyle name="Hipervínculo 3" xfId="15"/>
    <cellStyle name="Millares 2" xfId="9"/>
    <cellStyle name="Millares 3" xfId="14"/>
    <cellStyle name="Moneda 2" xfId="3"/>
    <cellStyle name="Moneda 3" xfId="7"/>
    <cellStyle name="Moneda 4" xfId="13"/>
    <cellStyle name="Normal" xfId="0" builtinId="0"/>
    <cellStyle name="Normal 2" xfId="2"/>
    <cellStyle name="Normal 3" xfId="5"/>
    <cellStyle name="Normal 4" xfId="11"/>
    <cellStyle name="Porcentaje" xfId="1" builtinId="5"/>
    <cellStyle name="Porcentaje 2" xfId="6"/>
    <cellStyle name="Porcentaje 3" xfId="12"/>
  </cellStyles>
  <dxfs count="0"/>
  <tableStyles count="0" defaultTableStyle="TableStyleMedium2" defaultPivotStyle="PivotStyleLight16"/>
  <colors>
    <mruColors>
      <color rgb="FFFF292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171450</xdr:rowOff>
    </xdr:from>
    <xdr:to>
      <xdr:col>14</xdr:col>
      <xdr:colOff>344389</xdr:colOff>
      <xdr:row>31</xdr:row>
      <xdr:rowOff>105590</xdr:rowOff>
    </xdr:to>
    <xdr:pic>
      <xdr:nvPicPr>
        <xdr:cNvPr id="2" name="Imagen 1"/>
        <xdr:cNvPicPr>
          <a:picLocks noChangeAspect="1"/>
        </xdr:cNvPicPr>
      </xdr:nvPicPr>
      <xdr:blipFill>
        <a:blip xmlns:r="http://schemas.openxmlformats.org/officeDocument/2006/relationships" r:embed="rId1"/>
        <a:stretch>
          <a:fillRect/>
        </a:stretch>
      </xdr:blipFill>
      <xdr:spPr>
        <a:xfrm>
          <a:off x="342900" y="171450"/>
          <a:ext cx="10669489" cy="5839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2428875</xdr:colOff>
      <xdr:row>39</xdr:row>
      <xdr:rowOff>95251</xdr:rowOff>
    </xdr:from>
    <xdr:to>
      <xdr:col>2</xdr:col>
      <xdr:colOff>457200</xdr:colOff>
      <xdr:row>44</xdr:row>
      <xdr:rowOff>1</xdr:rowOff>
    </xdr:to>
    <xdr:grpSp>
      <xdr:nvGrpSpPr>
        <xdr:cNvPr id="2" name="4 Grupo">
          <a:extLst>
            <a:ext uri="{FF2B5EF4-FFF2-40B4-BE49-F238E27FC236}">
              <a16:creationId xmlns:a16="http://schemas.microsoft.com/office/drawing/2014/main" xmlns="" id="{6D53B0F0-6D4F-4CCD-B7B4-BACA5DAEEDD5}"/>
            </a:ext>
          </a:extLst>
        </xdr:cNvPr>
        <xdr:cNvGrpSpPr>
          <a:grpSpLocks/>
        </xdr:cNvGrpSpPr>
      </xdr:nvGrpSpPr>
      <xdr:grpSpPr bwMode="auto">
        <a:xfrm>
          <a:off x="3295650" y="8972551"/>
          <a:ext cx="1514475" cy="1047750"/>
          <a:chOff x="2869407" y="7977187"/>
          <a:chExt cx="1962150" cy="1352552"/>
        </a:xfrm>
      </xdr:grpSpPr>
      <xdr:pic>
        <xdr:nvPicPr>
          <xdr:cNvPr id="3" name="5 Imagen">
            <a:extLst>
              <a:ext uri="{FF2B5EF4-FFF2-40B4-BE49-F238E27FC236}">
                <a16:creationId xmlns:a16="http://schemas.microsoft.com/office/drawing/2014/main" xmlns="" id="{B664086A-9238-4698-8DDA-03C29A6695F2}"/>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r="3333" b="3876"/>
          <a:stretch>
            <a:fillRect/>
          </a:stretch>
        </xdr:blipFill>
        <xdr:spPr bwMode="auto">
          <a:xfrm>
            <a:off x="3226595" y="7977187"/>
            <a:ext cx="1104900"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6 Imagen">
            <a:extLst>
              <a:ext uri="{FF2B5EF4-FFF2-40B4-BE49-F238E27FC236}">
                <a16:creationId xmlns:a16="http://schemas.microsoft.com/office/drawing/2014/main" xmlns="" id="{C66DA9BF-86E8-4EC6-93D0-F7DA4CE30D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69407" y="8679657"/>
            <a:ext cx="1962150" cy="650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jandro%20Gaggero/Documents/mis%20documentos/Mis%20Documentos%20de%20TRABAJO/COMUNAS/Colonia%20Crespo/CONTABILIDAD%202022/comuna%20COLONIA%20CRESPO%20con%20planilla%20de%20caja+BNA%20+%20imputaci&#243;n%20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Alejandro%20Gaggero\Documents\mis%20documentos\Mis%20Documentos%20de%20TRABAJO\COMUNAS\Colonia%20Crespo\RENDICIONES%20ENVIADAS\DGRFMP\base%20para%20informe%20trimestral%20CC%202022%204to%20trim%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Alejandro%20Gaggero\Documents\mis%20documentos\Mis%20Documentos%20de%20TRABAJO\COMUNAS\Durazno\RENDICIONES\DGRFM\base%20para%20informe%20trimestral%202022%20ANUAL%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Alejandro%20Gaggero\Documents\mis%20documentos\Mis%20Documentos%20de%20TRABAJO\COMUNAS\Gob%20Sola\RENDICIONES%20ENVIADAS\DGRFMP\base%20para%20informe%20ANUAL%20GS%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ejandro%20Gaggero/Documents/mis%20documentos/Mis%20Documentos%20de%20TRABAJO/COMUNAS/La%20Picada/rendiciones%20enviadas/base%20para%20informe%20trimestral%20EN%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ejandro%20Gaggero/Documents/mis%20documentos/Mis%20Documentos%20de%20TRABAJO/COMUNAS/Las%20Garzas/contable%202022/comuna%20LAS%20GARZAS%20con%20planilla%20de%20caja+BNA%20+%20imputaci&#243;n%20202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ueva%20Escoci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ejandro%20Gaggero/Documents/mis%20documentos/Mis%20Documentos%20de%20TRABAJO/COMUNAS/Sauce%20Montrul/2022%20contable/comuna%20SAUCE%20MONTRULL%20con%20planilla%20de%20caja+BNA%20+%20imputaci&#243;n%20%20a&#241;o%20202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uario/Documents/Estudio/Clientes/81%20Comuna%20xx%20de%20Septiembre/Informes%20de%20Gesti&#243;n/Control%20Presupuestario%202022%20-%20Para%20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b DIARIO"/>
      <sheetName val="Hoja1"/>
      <sheetName val="mayores"/>
      <sheetName val="PLANILLA DE CAJA (2)"/>
      <sheetName val="LB cah"/>
      <sheetName val="LBcc"/>
      <sheetName val="LBcn"/>
      <sheetName val="sub Di"/>
      <sheetName val="imputación ingresos"/>
      <sheetName val="sub De"/>
      <sheetName val="imputación del gastos"/>
      <sheetName val="OC"/>
      <sheetName val="OP"/>
      <sheetName val="FORM_VOLANTES"/>
      <sheetName val="plan de cuentas"/>
    </sheetNames>
    <sheetDataSet>
      <sheetData sheetId="0"/>
      <sheetData sheetId="1"/>
      <sheetData sheetId="2"/>
      <sheetData sheetId="3"/>
      <sheetData sheetId="4"/>
      <sheetData sheetId="5"/>
      <sheetData sheetId="6"/>
      <sheetData sheetId="7"/>
      <sheetData sheetId="8">
        <row r="4">
          <cell r="D4">
            <v>485990</v>
          </cell>
        </row>
        <row r="13">
          <cell r="D13">
            <v>131490</v>
          </cell>
        </row>
        <row r="16">
          <cell r="D16">
            <v>123500</v>
          </cell>
        </row>
        <row r="20">
          <cell r="D20">
            <v>461114.22</v>
          </cell>
        </row>
        <row r="21">
          <cell r="D21">
            <v>28800</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21">
          <cell r="G21">
            <v>1140845.47</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14">
          <cell r="G14">
            <v>310000</v>
          </cell>
        </row>
        <row r="18">
          <cell r="G18">
            <v>82205.709999999992</v>
          </cell>
        </row>
        <row r="20">
          <cell r="G20">
            <v>167000</v>
          </cell>
        </row>
        <row r="21">
          <cell r="G21">
            <v>136652.37</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10">
          <cell r="G10">
            <v>396861</v>
          </cell>
        </row>
        <row r="12">
          <cell r="G12">
            <v>187500</v>
          </cell>
        </row>
        <row r="14">
          <cell r="G14">
            <v>131840</v>
          </cell>
        </row>
        <row r="15">
          <cell r="G15">
            <v>310000</v>
          </cell>
        </row>
        <row r="19">
          <cell r="G19">
            <v>115026</v>
          </cell>
        </row>
        <row r="22">
          <cell r="G22">
            <v>342458.05000000005</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12">
          <cell r="G12">
            <v>10100</v>
          </cell>
        </row>
        <row r="14">
          <cell r="G14">
            <v>31000</v>
          </cell>
        </row>
        <row r="18">
          <cell r="G18">
            <v>220500</v>
          </cell>
        </row>
        <row r="21">
          <cell r="G21">
            <v>435952.87</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b DIARIO"/>
      <sheetName val="PLANILLA DE CAJA (2)"/>
      <sheetName val="LB cah"/>
      <sheetName val="LBcc"/>
      <sheetName val="LBNcc"/>
      <sheetName val="sub Di"/>
      <sheetName val="imputación ingresos"/>
      <sheetName val="sub De"/>
      <sheetName val="imputación del gastos"/>
      <sheetName val="OC"/>
      <sheetName val="OP"/>
      <sheetName val="MAYORES"/>
      <sheetName val="FORM_VOLANTES"/>
      <sheetName val="plan de cuentas"/>
    </sheetNames>
    <sheetDataSet>
      <sheetData sheetId="0"/>
      <sheetData sheetId="1"/>
      <sheetData sheetId="2"/>
      <sheetData sheetId="3"/>
      <sheetData sheetId="4"/>
      <sheetData sheetId="5"/>
      <sheetData sheetId="6"/>
      <sheetData sheetId="7">
        <row r="13">
          <cell r="D13">
            <v>79800</v>
          </cell>
        </row>
        <row r="16">
          <cell r="D16">
            <v>123640</v>
          </cell>
        </row>
        <row r="17">
          <cell r="D17">
            <v>1689.69</v>
          </cell>
        </row>
      </sheetData>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Propios"/>
      <sheetName val="Ingresos 2022"/>
    </sheetNames>
    <sheetDataSet>
      <sheetData sheetId="0"/>
      <sheetData sheetId="1">
        <row r="54">
          <cell r="B54">
            <v>614390</v>
          </cell>
          <cell r="E54">
            <v>110180</v>
          </cell>
          <cell r="H54">
            <v>33400</v>
          </cell>
          <cell r="K54">
            <v>52700</v>
          </cell>
          <cell r="M54">
            <v>24700</v>
          </cell>
        </row>
        <row r="66">
          <cell r="J66">
            <v>73100</v>
          </cell>
        </row>
        <row r="67">
          <cell r="J67">
            <v>5500</v>
          </cell>
        </row>
        <row r="68">
          <cell r="J68">
            <v>13050</v>
          </cell>
        </row>
        <row r="69">
          <cell r="J69">
            <v>113450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b DIARIO"/>
      <sheetName val="Hoja1"/>
      <sheetName val="MAYORES"/>
      <sheetName val="PLANILLA DE CAJA (2)"/>
      <sheetName val="LB cah"/>
      <sheetName val="LBcc"/>
      <sheetName val="LBNcc"/>
      <sheetName val="sub Di"/>
      <sheetName val="imputación ingresos"/>
      <sheetName val="sub De"/>
      <sheetName val="imputación del gastos"/>
      <sheetName val="OC"/>
      <sheetName val="OP"/>
      <sheetName val="FORM_VOLANTES"/>
      <sheetName val="plan de cuentas"/>
    </sheetNames>
    <sheetDataSet>
      <sheetData sheetId="0"/>
      <sheetData sheetId="1"/>
      <sheetData sheetId="2"/>
      <sheetData sheetId="3"/>
      <sheetData sheetId="4"/>
      <sheetData sheetId="5"/>
      <sheetData sheetId="6"/>
      <sheetData sheetId="7"/>
      <sheetData sheetId="8">
        <row r="17">
          <cell r="D17">
            <v>3139456.38</v>
          </cell>
        </row>
        <row r="19">
          <cell r="C19">
            <v>1014053.4876499948</v>
          </cell>
        </row>
      </sheetData>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PPTO (2022)"/>
      <sheetName val="Hoja5"/>
      <sheetName val="Inf Fin (3)"/>
      <sheetName val="CIERRE 2020"/>
      <sheetName val="Inf Fin (6)"/>
      <sheetName val="Control Pto"/>
      <sheetName val="Inf Fin"/>
      <sheetName val="Inf Fin p pres"/>
      <sheetName val="PPTO (2021)"/>
      <sheetName val="Inf Fin (5)"/>
      <sheetName val="Coparticiòn"/>
      <sheetName val="Hoja1"/>
      <sheetName val="Hoja2"/>
      <sheetName val="Hoja4"/>
      <sheetName val="Hoja7"/>
      <sheetName val="Hoja9"/>
      <sheetName val="Hoja11"/>
      <sheetName val="Hoja12"/>
      <sheetName val="Hoja13"/>
      <sheetName val="Hoja14"/>
      <sheetName val="Hoja17"/>
      <sheetName val="Inf Fin (2)"/>
      <sheetName val="Inf Fin (7)"/>
      <sheetName val="Fin"/>
      <sheetName val="Hoja6"/>
      <sheetName val="Inf Fin (4)"/>
      <sheetName val="PC"/>
      <sheetName val="Prog"/>
      <sheetName val="PPTO (2)"/>
      <sheetName val="PPTO (3)"/>
      <sheetName val="Compras"/>
      <sheetName val="Proveedores"/>
      <sheetName val="notas"/>
      <sheetName val="Fin (2)"/>
      <sheetName val="REG PRESUP"/>
      <sheetName val="Ctrl P - Gastos"/>
      <sheetName val="Ctrl P - Ingresos"/>
      <sheetName val="Hoja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
          <cell r="A3" t="str">
            <v>Suma de imp</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ntrerios.gov.ar/relmun/userfiles/files/manual_de_recursos_propios_del_municipio_1.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ntrerios.gov.ar/relmun/userfiles/files/manual_de_recursos_propios_del_municipio_1.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ntrerios.gov.ar/relmun/userfiles/files/manual_de_recursos_propios_del_municipio_1.pdf"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ntrerios.gov.ar/relmun/userfiles/files/manual_de_recursos_propios_del_municipio_1.pdf"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entrerios.gov.ar/relmun/userfiles/files/manual_de_recursos_propios_del_municipio_1.pdf"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entrerios.gov.ar/relmun/userfiles/files/manual_de_recursos_propios_del_municipio_1.pdf"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entrerios.gov.ar/relmun/userfiles/files/manual_de_recursos_propios_del_municipio_1.pdf"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www.entrerios.gov.ar/relmun/userfiles/files/manual_de_recursos_propios_del_municipio_1.pdf"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entrerios.gov.ar/relmun/userfiles/files/manual_de_recursos_propios_del_municipio_1.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ntrerios.gov.ar/relmun/userfiles/files/manual_de_recursos_propios_del_municipio_1.pdf"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entrerios.gov.ar/relmun/userfiles/files/manual_de_recursos_propios_del_municipio_1.pdf"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0.bin"/><Relationship Id="rId1" Type="http://schemas.openxmlformats.org/officeDocument/2006/relationships/hyperlink" Target="https://www.entrerios.gov.ar/relmun/userfiles/files/manual_de_recursos_propios_del_municipio_1.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ntrerios.gov.ar/relmun/userfiles/files/manual_de_recursos_propios_del_municipio_1.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trerios.gov.ar/relmun/userfiles/files/manual_de_recursos_propios_del_municipio_1.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rerios.gov.ar/relmun/userfiles/files/manual_de_recursos_propios_del_municipio_1.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ntrerios.gov.ar/relmun/userfiles/files/manual_de_recursos_propios_del_municipio_1.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ntrerios.gov.ar/relmun/userfiles/files/manual_de_recursos_propios_del_municipio_1.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ntrerios.gov.ar/relmun/userfiles/files/manual_de_recursos_propios_del_municipio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N74"/>
  <sheetViews>
    <sheetView showGridLines="0" tabSelected="1" zoomScale="80" zoomScaleNormal="80" workbookViewId="0">
      <selection activeCell="H9" sqref="H9"/>
    </sheetView>
  </sheetViews>
  <sheetFormatPr baseColWidth="10" defaultColWidth="9.140625" defaultRowHeight="15" x14ac:dyDescent="0.25"/>
  <cols>
    <col min="4" max="4" width="36.42578125" customWidth="1"/>
    <col min="5" max="5" width="21.140625" customWidth="1"/>
    <col min="6" max="6" width="20" customWidth="1"/>
    <col min="7" max="8" width="19.28515625" customWidth="1"/>
  </cols>
  <sheetData>
    <row r="1" spans="1:14" ht="50.25" customHeight="1" x14ac:dyDescent="0.4">
      <c r="B1" s="40" t="s">
        <v>66</v>
      </c>
      <c r="C1" s="41"/>
      <c r="D1" s="41"/>
      <c r="E1" s="41"/>
      <c r="F1" s="41"/>
      <c r="G1" s="41"/>
      <c r="H1" s="41"/>
      <c r="I1" s="41"/>
      <c r="J1" s="41"/>
      <c r="K1" s="39"/>
      <c r="L1" s="39"/>
      <c r="M1" s="39"/>
      <c r="N1" s="39"/>
    </row>
    <row r="2" spans="1:14" ht="26.25" x14ac:dyDescent="0.35">
      <c r="A2" s="1"/>
      <c r="B2" s="44" t="s">
        <v>67</v>
      </c>
      <c r="C2" s="45"/>
      <c r="D2" s="45"/>
      <c r="E2" s="45"/>
      <c r="F2" s="45"/>
      <c r="G2" s="45"/>
      <c r="H2" s="45"/>
      <c r="I2" s="45"/>
      <c r="J2" s="45"/>
      <c r="K2" s="45"/>
      <c r="L2" s="45"/>
      <c r="M2" s="45"/>
      <c r="N2" s="25"/>
    </row>
    <row r="3" spans="1:14" ht="24" x14ac:dyDescent="0.35">
      <c r="A3" s="1"/>
      <c r="B3" s="25"/>
      <c r="C3" s="25"/>
      <c r="D3" s="37"/>
      <c r="E3" s="37"/>
      <c r="F3" s="37"/>
      <c r="G3" s="37"/>
      <c r="H3" s="38"/>
      <c r="I3" s="37"/>
      <c r="J3" s="37"/>
      <c r="K3" s="37"/>
      <c r="L3" s="25"/>
      <c r="M3" s="25"/>
      <c r="N3" s="25"/>
    </row>
    <row r="4" spans="1:14" ht="28.5" x14ac:dyDescent="0.35">
      <c r="A4" s="1"/>
      <c r="B4" s="25"/>
      <c r="C4" s="25"/>
      <c r="D4" s="36" t="s">
        <v>65</v>
      </c>
      <c r="E4" s="36"/>
      <c r="F4" s="35"/>
      <c r="G4" s="35"/>
      <c r="H4" s="42">
        <f>COUNTA(E15:F67)</f>
        <v>21</v>
      </c>
      <c r="I4" s="34"/>
      <c r="L4" s="25"/>
      <c r="M4" s="25"/>
      <c r="N4" s="25"/>
    </row>
    <row r="5" spans="1:14" ht="18.75" x14ac:dyDescent="0.3">
      <c r="A5" s="1"/>
      <c r="B5" s="25"/>
      <c r="C5" s="25"/>
      <c r="D5" s="46" t="s">
        <v>64</v>
      </c>
      <c r="E5" s="47"/>
      <c r="F5" s="31"/>
      <c r="G5" s="31"/>
      <c r="H5" s="30">
        <v>45041</v>
      </c>
      <c r="I5" s="33"/>
      <c r="L5" s="25"/>
      <c r="M5" s="25"/>
      <c r="N5" s="25"/>
    </row>
    <row r="6" spans="1:14" ht="18.75" x14ac:dyDescent="0.3">
      <c r="A6" s="1"/>
      <c r="B6" s="25"/>
      <c r="C6" s="25"/>
      <c r="D6" s="32"/>
      <c r="E6" s="2"/>
      <c r="F6" s="31"/>
      <c r="G6" s="31"/>
      <c r="H6" s="30" t="s">
        <v>317</v>
      </c>
      <c r="I6" s="1"/>
      <c r="J6" s="29"/>
      <c r="K6" s="2"/>
      <c r="L6" s="25"/>
      <c r="M6" s="25"/>
      <c r="N6" s="25"/>
    </row>
    <row r="7" spans="1:14" ht="17.25" x14ac:dyDescent="0.3">
      <c r="A7" s="1"/>
      <c r="B7" s="25"/>
      <c r="C7" s="25"/>
      <c r="D7" s="28" t="s">
        <v>63</v>
      </c>
      <c r="E7" s="25"/>
      <c r="F7" s="1"/>
      <c r="G7" s="25"/>
      <c r="H7" s="24"/>
      <c r="I7" s="23"/>
      <c r="J7" s="27"/>
      <c r="K7" s="25"/>
      <c r="L7" s="25"/>
      <c r="M7" s="25"/>
      <c r="N7" s="25"/>
    </row>
    <row r="8" spans="1:14" ht="17.25" x14ac:dyDescent="0.3">
      <c r="A8" s="1"/>
      <c r="B8" s="25"/>
      <c r="C8" s="25"/>
      <c r="D8" s="25" t="s">
        <v>62</v>
      </c>
      <c r="E8" s="25"/>
      <c r="F8" s="1"/>
      <c r="G8" s="25"/>
      <c r="H8" s="24"/>
      <c r="I8" s="23"/>
      <c r="J8" s="26"/>
      <c r="K8" s="5"/>
      <c r="L8" s="25"/>
      <c r="M8" s="25"/>
      <c r="N8" s="25"/>
    </row>
    <row r="9" spans="1:14" ht="17.25" x14ac:dyDescent="0.3">
      <c r="A9" s="1"/>
      <c r="B9" s="25"/>
      <c r="C9" s="25"/>
      <c r="D9" s="25" t="s">
        <v>61</v>
      </c>
      <c r="E9" s="25"/>
      <c r="F9" s="1"/>
      <c r="G9" s="25"/>
      <c r="H9" s="24"/>
      <c r="I9" s="23"/>
      <c r="J9" s="26"/>
      <c r="K9" s="5"/>
      <c r="L9" s="25"/>
      <c r="M9" s="25"/>
      <c r="N9" s="25"/>
    </row>
    <row r="10" spans="1:14" ht="17.25" x14ac:dyDescent="0.3">
      <c r="A10" s="1"/>
      <c r="B10" s="1"/>
      <c r="C10" s="1"/>
      <c r="D10" s="25" t="s">
        <v>60</v>
      </c>
      <c r="E10" s="1"/>
      <c r="F10" s="1"/>
      <c r="G10" s="25"/>
      <c r="H10" s="24"/>
      <c r="I10" s="23"/>
      <c r="J10" s="5"/>
      <c r="K10" s="5"/>
      <c r="L10" s="1"/>
      <c r="M10" s="1"/>
      <c r="N10" s="1"/>
    </row>
    <row r="11" spans="1:14" ht="17.25" x14ac:dyDescent="0.3">
      <c r="A11" s="1"/>
      <c r="B11" s="1"/>
      <c r="C11" s="1"/>
      <c r="D11" s="25" t="s">
        <v>59</v>
      </c>
      <c r="E11" s="1"/>
      <c r="F11" s="1"/>
      <c r="G11" s="25"/>
      <c r="H11" s="24"/>
      <c r="I11" s="23"/>
      <c r="J11" s="5"/>
      <c r="K11" s="5"/>
      <c r="L11" s="1"/>
      <c r="M11" s="1"/>
      <c r="N11" s="1"/>
    </row>
    <row r="12" spans="1:14" ht="25.5" customHeight="1" x14ac:dyDescent="0.3">
      <c r="A12" s="1"/>
      <c r="B12" s="1"/>
      <c r="C12" s="1"/>
      <c r="D12" s="1"/>
      <c r="E12" s="1"/>
      <c r="F12" s="5"/>
      <c r="G12" s="5"/>
      <c r="H12" s="6"/>
      <c r="I12" s="5"/>
      <c r="J12" s="5"/>
      <c r="K12" s="5"/>
      <c r="L12" s="1"/>
      <c r="M12" s="1"/>
      <c r="N12" s="1"/>
    </row>
    <row r="13" spans="1:14" ht="17.25" x14ac:dyDescent="0.3">
      <c r="A13" s="1"/>
      <c r="B13" s="1"/>
      <c r="C13" s="1"/>
      <c r="D13" s="22" t="s">
        <v>58</v>
      </c>
      <c r="E13" s="21"/>
      <c r="F13" s="21"/>
      <c r="G13" s="20"/>
      <c r="H13" s="19"/>
      <c r="I13" s="1"/>
      <c r="J13" s="1"/>
      <c r="K13" s="1"/>
      <c r="L13" s="1"/>
      <c r="M13" s="1"/>
      <c r="N13" s="1"/>
    </row>
    <row r="14" spans="1:14" ht="41.25" customHeight="1" x14ac:dyDescent="0.25">
      <c r="A14" s="1"/>
      <c r="B14" s="1"/>
      <c r="C14" s="1"/>
      <c r="D14" s="18" t="s">
        <v>57</v>
      </c>
      <c r="E14" s="17" t="s">
        <v>69</v>
      </c>
      <c r="F14" s="17" t="s">
        <v>68</v>
      </c>
      <c r="G14" s="1"/>
      <c r="H14" s="1"/>
      <c r="I14" s="1"/>
      <c r="J14" s="1"/>
      <c r="K14" s="1"/>
      <c r="L14" s="1"/>
      <c r="M14" s="1"/>
      <c r="N14" s="1"/>
    </row>
    <row r="15" spans="1:14" ht="16.5" x14ac:dyDescent="0.3">
      <c r="A15" s="1"/>
      <c r="B15" s="1"/>
      <c r="C15" s="1"/>
      <c r="D15" s="54" t="s">
        <v>56</v>
      </c>
      <c r="E15" s="11"/>
      <c r="F15" s="10"/>
      <c r="G15" s="1"/>
      <c r="H15" s="1"/>
      <c r="I15" s="1"/>
      <c r="J15" s="1"/>
      <c r="K15" s="1"/>
      <c r="L15" s="1"/>
      <c r="M15" s="1"/>
      <c r="N15" s="1"/>
    </row>
    <row r="16" spans="1:14" ht="16.5" x14ac:dyDescent="0.3">
      <c r="A16" s="1"/>
      <c r="B16" s="1"/>
      <c r="C16" s="1"/>
      <c r="D16" s="53" t="s">
        <v>55</v>
      </c>
      <c r="E16" s="11"/>
      <c r="F16" s="10">
        <v>45026</v>
      </c>
      <c r="G16" s="1"/>
      <c r="H16" s="1"/>
      <c r="I16" s="1"/>
      <c r="J16" s="1"/>
      <c r="K16" s="1"/>
      <c r="L16" s="1"/>
      <c r="M16" s="1"/>
      <c r="N16" s="1"/>
    </row>
    <row r="17" spans="1:14" ht="16.5" x14ac:dyDescent="0.3">
      <c r="A17" s="1"/>
      <c r="B17" s="1"/>
      <c r="C17" s="1"/>
      <c r="D17" s="54" t="s">
        <v>54</v>
      </c>
      <c r="E17" s="11"/>
      <c r="F17" s="10"/>
      <c r="G17" s="1"/>
      <c r="H17" s="1"/>
      <c r="I17" s="16"/>
      <c r="J17" s="1"/>
      <c r="K17" s="1"/>
      <c r="L17" s="1"/>
      <c r="M17" s="1"/>
      <c r="N17" s="1"/>
    </row>
    <row r="18" spans="1:14" ht="16.5" x14ac:dyDescent="0.3">
      <c r="A18" s="1"/>
      <c r="B18" s="1"/>
      <c r="C18" s="1"/>
      <c r="D18" s="52" t="s">
        <v>53</v>
      </c>
      <c r="E18" s="11">
        <v>44999</v>
      </c>
      <c r="F18" s="10"/>
      <c r="G18" s="16"/>
      <c r="H18" s="1"/>
      <c r="I18" s="1"/>
      <c r="J18" s="1"/>
      <c r="K18" s="1"/>
      <c r="L18" s="1"/>
      <c r="M18" s="1"/>
      <c r="N18" s="1"/>
    </row>
    <row r="19" spans="1:14" ht="16.5" x14ac:dyDescent="0.3">
      <c r="A19" s="1"/>
      <c r="B19" s="1"/>
      <c r="C19" s="1"/>
      <c r="D19" s="54" t="s">
        <v>52</v>
      </c>
      <c r="E19" s="13"/>
      <c r="F19" s="10"/>
      <c r="G19" s="1"/>
      <c r="H19" s="1"/>
      <c r="I19" s="1"/>
      <c r="J19" s="1"/>
      <c r="K19" s="1"/>
      <c r="L19" s="1"/>
      <c r="M19" s="1"/>
      <c r="N19" s="1"/>
    </row>
    <row r="20" spans="1:14" ht="16.5" x14ac:dyDescent="0.3">
      <c r="A20" s="1"/>
      <c r="B20" s="1"/>
      <c r="C20" s="1"/>
      <c r="D20" s="54" t="s">
        <v>51</v>
      </c>
      <c r="E20" s="11"/>
      <c r="F20" s="12"/>
      <c r="G20" s="1"/>
      <c r="H20" s="1"/>
      <c r="I20" s="1"/>
      <c r="J20" s="1"/>
      <c r="K20" s="1"/>
      <c r="L20" s="1"/>
      <c r="M20" s="1"/>
      <c r="N20" s="1"/>
    </row>
    <row r="21" spans="1:14" ht="16.5" x14ac:dyDescent="0.3">
      <c r="A21" s="1"/>
      <c r="B21" s="1"/>
      <c r="C21" s="1"/>
      <c r="D21" s="54" t="s">
        <v>50</v>
      </c>
      <c r="E21" s="13"/>
      <c r="F21" s="10"/>
      <c r="G21" s="1"/>
      <c r="H21" s="1"/>
      <c r="I21" s="1"/>
      <c r="J21" s="1"/>
      <c r="K21" s="1"/>
      <c r="L21" s="1"/>
      <c r="M21" s="1"/>
      <c r="N21" s="1"/>
    </row>
    <row r="22" spans="1:14" ht="16.5" x14ac:dyDescent="0.3">
      <c r="A22" s="1"/>
      <c r="B22" s="1"/>
      <c r="C22" s="1"/>
      <c r="D22" s="54" t="s">
        <v>49</v>
      </c>
      <c r="E22" s="13"/>
      <c r="F22" s="10"/>
      <c r="G22" s="1"/>
      <c r="H22" s="1"/>
      <c r="I22" s="1"/>
      <c r="J22" s="1"/>
      <c r="K22" s="1"/>
      <c r="L22" s="1"/>
      <c r="M22" s="1"/>
      <c r="N22" s="1"/>
    </row>
    <row r="23" spans="1:14" ht="16.5" x14ac:dyDescent="0.3">
      <c r="A23" s="1"/>
      <c r="B23" s="1"/>
      <c r="C23" s="1"/>
      <c r="D23" s="54" t="s">
        <v>48</v>
      </c>
      <c r="E23" s="11"/>
      <c r="F23" s="10"/>
      <c r="G23" s="1"/>
      <c r="H23" s="1"/>
      <c r="I23" s="1"/>
      <c r="J23" s="1"/>
      <c r="K23" s="1"/>
      <c r="L23" s="1"/>
      <c r="M23" s="1"/>
      <c r="N23" s="1"/>
    </row>
    <row r="24" spans="1:14" ht="16.5" x14ac:dyDescent="0.3">
      <c r="A24" s="1"/>
      <c r="B24" s="1"/>
      <c r="C24" s="1"/>
      <c r="D24" s="53" t="s">
        <v>47</v>
      </c>
      <c r="E24" s="11"/>
      <c r="F24" s="10">
        <v>45024</v>
      </c>
      <c r="G24" s="1"/>
      <c r="H24" s="1"/>
      <c r="I24" s="1"/>
      <c r="J24" s="1"/>
      <c r="K24" s="1"/>
      <c r="L24" s="1"/>
      <c r="M24" s="1"/>
      <c r="N24" s="1"/>
    </row>
    <row r="25" spans="1:14" ht="16.5" x14ac:dyDescent="0.3">
      <c r="A25" s="1"/>
      <c r="B25" s="1"/>
      <c r="C25" s="1"/>
      <c r="D25" s="52" t="s">
        <v>46</v>
      </c>
      <c r="E25" s="13">
        <v>44995</v>
      </c>
      <c r="F25" s="10"/>
      <c r="G25" s="1"/>
      <c r="H25" s="1"/>
      <c r="I25" s="14"/>
      <c r="J25" s="1"/>
      <c r="K25" s="1"/>
      <c r="L25" s="1"/>
      <c r="M25" s="1"/>
      <c r="N25" s="1"/>
    </row>
    <row r="26" spans="1:14" ht="16.5" x14ac:dyDescent="0.3">
      <c r="A26" s="1"/>
      <c r="B26" s="1"/>
      <c r="C26" s="1"/>
      <c r="D26" s="52" t="s">
        <v>45</v>
      </c>
      <c r="E26" s="11">
        <v>45016</v>
      </c>
      <c r="F26" s="10"/>
      <c r="G26" s="14"/>
      <c r="H26" s="1"/>
      <c r="I26" s="1"/>
      <c r="J26" s="1"/>
      <c r="K26" s="1"/>
      <c r="L26" s="1"/>
      <c r="M26" s="1"/>
      <c r="N26" s="1"/>
    </row>
    <row r="27" spans="1:14" ht="16.5" x14ac:dyDescent="0.3">
      <c r="A27" s="1"/>
      <c r="B27" s="1"/>
      <c r="C27" s="1"/>
      <c r="D27" s="54" t="s">
        <v>44</v>
      </c>
      <c r="E27" s="11"/>
      <c r="F27" s="12"/>
      <c r="G27" s="1"/>
      <c r="H27" s="1"/>
      <c r="I27" s="1"/>
      <c r="J27" s="1"/>
      <c r="K27" s="1"/>
      <c r="L27" s="1"/>
      <c r="M27" s="1"/>
      <c r="N27" s="1"/>
    </row>
    <row r="28" spans="1:14" ht="16.5" x14ac:dyDescent="0.3">
      <c r="A28" s="1"/>
      <c r="B28" s="1"/>
      <c r="C28" s="1"/>
      <c r="D28" s="53" t="s">
        <v>43</v>
      </c>
      <c r="E28" s="11"/>
      <c r="F28" s="10">
        <v>45024</v>
      </c>
      <c r="G28" s="1"/>
      <c r="H28" s="1"/>
      <c r="I28" s="1"/>
      <c r="J28" s="1"/>
      <c r="K28" s="1"/>
      <c r="L28" s="1"/>
      <c r="M28" s="1"/>
      <c r="N28" s="1"/>
    </row>
    <row r="29" spans="1:14" ht="16.5" x14ac:dyDescent="0.3">
      <c r="A29" s="1"/>
      <c r="B29" s="1"/>
      <c r="C29" s="1"/>
      <c r="D29" s="52" t="s">
        <v>42</v>
      </c>
      <c r="E29" s="13">
        <v>44988</v>
      </c>
      <c r="F29" s="10"/>
      <c r="G29" s="1"/>
      <c r="H29" s="1"/>
      <c r="I29" s="2"/>
      <c r="J29" s="1"/>
      <c r="K29" s="1"/>
      <c r="L29" s="1"/>
      <c r="M29" s="1"/>
      <c r="N29" s="1"/>
    </row>
    <row r="30" spans="1:14" ht="16.5" x14ac:dyDescent="0.3">
      <c r="A30" s="1"/>
      <c r="B30" s="1"/>
      <c r="C30" s="1"/>
      <c r="D30" s="52" t="s">
        <v>41</v>
      </c>
      <c r="E30" s="11">
        <v>44984</v>
      </c>
      <c r="F30" s="10"/>
      <c r="G30" s="2"/>
      <c r="H30" s="1"/>
      <c r="I30" s="1"/>
      <c r="J30" s="1"/>
      <c r="K30" s="1"/>
      <c r="L30" s="1"/>
      <c r="M30" s="1"/>
      <c r="N30" s="1"/>
    </row>
    <row r="31" spans="1:14" ht="16.5" x14ac:dyDescent="0.3">
      <c r="A31" s="1"/>
      <c r="B31" s="1"/>
      <c r="C31" s="1"/>
      <c r="D31" s="52" t="s">
        <v>40</v>
      </c>
      <c r="E31" s="11">
        <v>45000</v>
      </c>
      <c r="F31" s="10"/>
      <c r="G31" s="1"/>
      <c r="H31" s="1"/>
      <c r="I31" s="1"/>
      <c r="J31" s="1"/>
      <c r="K31" s="1"/>
      <c r="L31" s="1"/>
      <c r="M31" s="1"/>
      <c r="N31" s="1"/>
    </row>
    <row r="32" spans="1:14" ht="16.5" x14ac:dyDescent="0.3">
      <c r="A32" s="1"/>
      <c r="B32" s="1"/>
      <c r="C32" s="1"/>
      <c r="D32" s="52" t="s">
        <v>39</v>
      </c>
      <c r="E32" s="13">
        <v>44972</v>
      </c>
      <c r="F32" s="10"/>
      <c r="G32" s="1"/>
      <c r="H32" s="1"/>
      <c r="I32" s="1"/>
      <c r="J32" s="1"/>
      <c r="K32" s="1"/>
      <c r="L32" s="1"/>
      <c r="M32" s="1"/>
      <c r="N32" s="1"/>
    </row>
    <row r="33" spans="1:14" ht="16.5" x14ac:dyDescent="0.3">
      <c r="A33" s="1"/>
      <c r="B33" s="1"/>
      <c r="C33" s="1"/>
      <c r="D33" s="54" t="s">
        <v>38</v>
      </c>
      <c r="E33" s="11"/>
      <c r="F33" s="12"/>
      <c r="G33" s="1"/>
      <c r="H33" s="1"/>
      <c r="I33" s="1"/>
      <c r="J33" s="1"/>
      <c r="K33" s="1"/>
      <c r="L33" s="1"/>
      <c r="M33" s="1"/>
      <c r="N33" s="1"/>
    </row>
    <row r="34" spans="1:14" ht="16.5" x14ac:dyDescent="0.3">
      <c r="A34" s="1"/>
      <c r="B34" s="1"/>
      <c r="C34" s="1"/>
      <c r="D34" s="52" t="s">
        <v>37</v>
      </c>
      <c r="E34" s="11">
        <v>45016</v>
      </c>
      <c r="F34" s="10"/>
      <c r="G34" s="1"/>
      <c r="H34" s="1"/>
      <c r="I34" s="1"/>
      <c r="J34" s="1"/>
      <c r="K34" s="1"/>
      <c r="L34" s="1"/>
      <c r="M34" s="1"/>
      <c r="N34" s="1"/>
    </row>
    <row r="35" spans="1:14" ht="16.5" x14ac:dyDescent="0.3">
      <c r="A35" s="1"/>
      <c r="B35" s="1"/>
      <c r="C35" s="1"/>
      <c r="D35" s="54" t="s">
        <v>36</v>
      </c>
      <c r="E35" s="11"/>
      <c r="F35" s="10"/>
      <c r="G35" s="1"/>
      <c r="H35" s="1"/>
      <c r="I35" s="1"/>
      <c r="J35" s="1"/>
      <c r="K35" s="1"/>
      <c r="L35" s="1"/>
      <c r="M35" s="1"/>
      <c r="N35" s="1"/>
    </row>
    <row r="36" spans="1:14" ht="16.5" x14ac:dyDescent="0.3">
      <c r="A36" s="1"/>
      <c r="B36" s="1"/>
      <c r="C36" s="1"/>
      <c r="D36" s="54" t="s">
        <v>35</v>
      </c>
      <c r="E36" s="11"/>
      <c r="F36" s="12"/>
      <c r="G36" s="1"/>
      <c r="H36" s="1"/>
      <c r="I36" s="1"/>
      <c r="J36" s="1"/>
      <c r="K36" s="1"/>
      <c r="L36" s="1"/>
      <c r="M36" s="1"/>
      <c r="N36" s="1"/>
    </row>
    <row r="37" spans="1:14" ht="16.5" x14ac:dyDescent="0.3">
      <c r="A37" s="1"/>
      <c r="B37" s="1"/>
      <c r="C37" s="1"/>
      <c r="D37" s="54" t="s">
        <v>34</v>
      </c>
      <c r="E37" s="13"/>
      <c r="F37" s="10"/>
      <c r="G37" s="1"/>
      <c r="H37" s="1"/>
      <c r="I37" s="14"/>
      <c r="J37" s="1"/>
      <c r="K37" s="1"/>
      <c r="L37" s="1"/>
      <c r="M37" s="1"/>
      <c r="N37" s="1"/>
    </row>
    <row r="38" spans="1:14" ht="16.5" x14ac:dyDescent="0.3">
      <c r="A38" s="1"/>
      <c r="B38" s="1"/>
      <c r="C38" s="1"/>
      <c r="D38" s="53" t="s">
        <v>33</v>
      </c>
      <c r="E38" s="11"/>
      <c r="F38" s="10">
        <v>45024</v>
      </c>
      <c r="G38" s="14"/>
      <c r="H38" s="1"/>
      <c r="I38" s="1"/>
      <c r="J38" s="1"/>
      <c r="K38" s="1"/>
      <c r="L38" s="1"/>
      <c r="M38" s="1"/>
      <c r="N38" s="1"/>
    </row>
    <row r="39" spans="1:14" ht="16.5" x14ac:dyDescent="0.3">
      <c r="A39" s="1"/>
      <c r="B39" s="1"/>
      <c r="C39" s="1"/>
      <c r="D39" s="54" t="s">
        <v>32</v>
      </c>
      <c r="E39" s="11"/>
      <c r="F39" s="10"/>
      <c r="G39" s="1"/>
      <c r="H39" s="1"/>
      <c r="I39" s="1"/>
      <c r="J39" s="1"/>
      <c r="K39" s="1"/>
      <c r="L39" s="1"/>
      <c r="M39" s="1"/>
      <c r="N39" s="1"/>
    </row>
    <row r="40" spans="1:14" ht="16.5" x14ac:dyDescent="0.3">
      <c r="A40" s="1"/>
      <c r="B40" s="1"/>
      <c r="C40" s="1"/>
      <c r="D40" s="52" t="s">
        <v>31</v>
      </c>
      <c r="E40" s="11">
        <v>45016</v>
      </c>
      <c r="F40" s="10"/>
      <c r="G40" s="1"/>
      <c r="H40" s="1"/>
      <c r="I40" s="1"/>
      <c r="J40" s="1"/>
      <c r="K40" s="1"/>
      <c r="L40" s="1"/>
      <c r="M40" s="1"/>
      <c r="N40" s="1"/>
    </row>
    <row r="41" spans="1:14" ht="16.5" x14ac:dyDescent="0.3">
      <c r="A41" s="1"/>
      <c r="B41" s="1"/>
      <c r="C41" s="1"/>
      <c r="D41" s="54" t="s">
        <v>30</v>
      </c>
      <c r="E41" s="13"/>
      <c r="F41" s="10"/>
      <c r="G41" s="1"/>
      <c r="H41" s="1"/>
      <c r="I41" s="14"/>
      <c r="J41" s="1"/>
      <c r="K41" s="1"/>
      <c r="L41" s="1"/>
      <c r="M41" s="1"/>
      <c r="N41" s="1"/>
    </row>
    <row r="42" spans="1:14" ht="16.5" x14ac:dyDescent="0.3">
      <c r="A42" s="1"/>
      <c r="B42" s="1"/>
      <c r="C42" s="1"/>
      <c r="D42" s="54" t="s">
        <v>29</v>
      </c>
      <c r="E42" s="15"/>
      <c r="F42" s="10"/>
      <c r="G42" s="14"/>
      <c r="H42" s="1"/>
      <c r="I42" s="1"/>
      <c r="J42" s="1"/>
      <c r="K42" s="1"/>
      <c r="L42" s="1"/>
      <c r="M42" s="1"/>
      <c r="N42" s="1"/>
    </row>
    <row r="43" spans="1:14" ht="16.5" x14ac:dyDescent="0.3">
      <c r="A43" s="1"/>
      <c r="B43" s="1"/>
      <c r="C43" s="1"/>
      <c r="D43" s="54" t="s">
        <v>28</v>
      </c>
      <c r="E43" s="13"/>
      <c r="F43" s="10"/>
      <c r="G43" s="1"/>
      <c r="H43" s="1"/>
      <c r="I43" s="1"/>
      <c r="J43" s="1"/>
      <c r="K43" s="1"/>
      <c r="L43" s="1"/>
      <c r="M43" s="1"/>
      <c r="N43" s="1"/>
    </row>
    <row r="44" spans="1:14" ht="16.5" x14ac:dyDescent="0.3">
      <c r="A44" s="1"/>
      <c r="B44" s="1"/>
      <c r="C44" s="1"/>
      <c r="D44" s="53" t="s">
        <v>27</v>
      </c>
      <c r="E44" s="13"/>
      <c r="F44" s="10">
        <v>45024</v>
      </c>
      <c r="G44" s="1"/>
      <c r="H44" s="1"/>
      <c r="I44" s="1"/>
      <c r="J44" s="1"/>
      <c r="K44" s="1"/>
      <c r="L44" s="1"/>
      <c r="M44" s="1"/>
      <c r="N44" s="1"/>
    </row>
    <row r="45" spans="1:14" ht="16.5" x14ac:dyDescent="0.3">
      <c r="A45" s="1"/>
      <c r="B45" s="1"/>
      <c r="C45" s="1"/>
      <c r="D45" s="54" t="s">
        <v>26</v>
      </c>
      <c r="E45" s="11"/>
      <c r="F45" s="12"/>
      <c r="G45" s="1"/>
      <c r="H45" s="1"/>
      <c r="I45" s="1"/>
      <c r="J45" s="1"/>
      <c r="K45" s="1"/>
      <c r="L45" s="1"/>
      <c r="M45" s="1"/>
      <c r="N45" s="1"/>
    </row>
    <row r="46" spans="1:14" ht="16.5" x14ac:dyDescent="0.3">
      <c r="A46" s="1"/>
      <c r="B46" s="1"/>
      <c r="C46" s="1"/>
      <c r="D46" s="53" t="s">
        <v>25</v>
      </c>
      <c r="E46" s="11"/>
      <c r="F46" s="10">
        <v>45024</v>
      </c>
      <c r="G46" s="1"/>
      <c r="H46" s="1"/>
      <c r="I46" s="1"/>
      <c r="J46" s="1"/>
      <c r="K46" s="1"/>
      <c r="L46" s="1"/>
      <c r="M46" s="1"/>
      <c r="N46" s="1"/>
    </row>
    <row r="47" spans="1:14" ht="16.5" x14ac:dyDescent="0.3">
      <c r="A47" s="1"/>
      <c r="B47" s="1"/>
      <c r="C47" s="1"/>
      <c r="D47" s="54" t="s">
        <v>24</v>
      </c>
      <c r="E47" s="11"/>
      <c r="F47" s="10"/>
      <c r="G47" s="1"/>
      <c r="H47" s="1"/>
      <c r="I47" s="1"/>
      <c r="J47" s="1"/>
      <c r="K47" s="1"/>
      <c r="L47" s="1"/>
      <c r="M47" s="1"/>
      <c r="N47" s="1"/>
    </row>
    <row r="48" spans="1:14" ht="16.5" x14ac:dyDescent="0.3">
      <c r="A48" s="1"/>
      <c r="B48" s="1"/>
      <c r="C48" s="1"/>
      <c r="D48" s="54" t="s">
        <v>23</v>
      </c>
      <c r="E48" s="13"/>
      <c r="F48" s="10"/>
      <c r="G48" s="1"/>
      <c r="H48" s="1"/>
      <c r="I48" s="14"/>
      <c r="J48" s="1"/>
      <c r="K48" s="1"/>
      <c r="L48" s="1"/>
      <c r="M48" s="1"/>
      <c r="N48" s="1"/>
    </row>
    <row r="49" spans="1:14" ht="16.5" x14ac:dyDescent="0.3">
      <c r="A49" s="1"/>
      <c r="B49" s="1"/>
      <c r="C49" s="1"/>
      <c r="D49" s="52" t="s">
        <v>22</v>
      </c>
      <c r="E49" s="11">
        <v>45014</v>
      </c>
      <c r="F49" s="10"/>
      <c r="G49" s="14"/>
      <c r="H49" s="1"/>
      <c r="I49" s="1"/>
      <c r="J49" s="1"/>
      <c r="K49" s="1"/>
      <c r="L49" s="1"/>
      <c r="M49" s="1"/>
      <c r="N49" s="1"/>
    </row>
    <row r="50" spans="1:14" ht="16.5" x14ac:dyDescent="0.3">
      <c r="A50" s="1"/>
      <c r="B50" s="1"/>
      <c r="C50" s="1"/>
      <c r="D50" s="54" t="s">
        <v>21</v>
      </c>
      <c r="E50" s="11"/>
      <c r="F50" s="10"/>
      <c r="G50" s="1"/>
      <c r="H50" s="1"/>
      <c r="I50" s="1"/>
      <c r="J50" s="1"/>
      <c r="K50" s="1"/>
      <c r="L50" s="1"/>
      <c r="M50" s="1"/>
      <c r="N50" s="1"/>
    </row>
    <row r="51" spans="1:14" ht="16.5" x14ac:dyDescent="0.3">
      <c r="A51" s="1"/>
      <c r="B51" s="1"/>
      <c r="C51" s="1"/>
      <c r="D51" s="54" t="s">
        <v>20</v>
      </c>
      <c r="E51" s="11"/>
      <c r="F51" s="10"/>
      <c r="G51" s="1"/>
      <c r="H51" s="1"/>
      <c r="I51" s="1"/>
      <c r="J51" s="1"/>
      <c r="K51" s="1"/>
      <c r="L51" s="1"/>
      <c r="M51" s="1"/>
      <c r="N51" s="1"/>
    </row>
    <row r="52" spans="1:14" ht="16.5" x14ac:dyDescent="0.3">
      <c r="A52" s="1"/>
      <c r="B52" s="1"/>
      <c r="C52" s="1"/>
      <c r="D52" s="54" t="s">
        <v>19</v>
      </c>
      <c r="E52" s="11"/>
      <c r="F52" s="10"/>
      <c r="G52" s="1"/>
      <c r="H52" s="1"/>
      <c r="I52" s="1"/>
      <c r="J52" s="1"/>
      <c r="K52" s="1"/>
      <c r="L52" s="1"/>
      <c r="M52" s="1"/>
      <c r="N52" s="1"/>
    </row>
    <row r="53" spans="1:14" ht="16.5" x14ac:dyDescent="0.3">
      <c r="A53" s="1"/>
      <c r="B53" s="1"/>
      <c r="C53" s="1"/>
      <c r="D53" s="53" t="s">
        <v>18</v>
      </c>
      <c r="E53" s="11"/>
      <c r="F53" s="10">
        <v>45009</v>
      </c>
      <c r="G53" s="1"/>
      <c r="H53" s="1"/>
      <c r="I53" s="1"/>
      <c r="J53" s="1"/>
      <c r="K53" s="1"/>
      <c r="L53" s="1"/>
      <c r="M53" s="1"/>
      <c r="N53" s="1"/>
    </row>
    <row r="54" spans="1:14" ht="16.5" x14ac:dyDescent="0.3">
      <c r="A54" s="1"/>
      <c r="B54" s="1"/>
      <c r="C54" s="1"/>
      <c r="D54" s="54" t="s">
        <v>17</v>
      </c>
      <c r="E54" s="11"/>
      <c r="F54" s="10"/>
      <c r="G54" s="1"/>
      <c r="H54" s="1"/>
      <c r="I54" s="1"/>
      <c r="J54" s="1"/>
      <c r="K54" s="1"/>
      <c r="L54" s="1"/>
      <c r="M54" s="1"/>
      <c r="N54" s="1"/>
    </row>
    <row r="55" spans="1:14" ht="16.5" x14ac:dyDescent="0.3">
      <c r="A55" s="1"/>
      <c r="B55" s="1"/>
      <c r="C55" s="1"/>
      <c r="D55" s="54" t="s">
        <v>16</v>
      </c>
      <c r="E55" s="13"/>
      <c r="F55" s="10"/>
      <c r="G55" s="1"/>
      <c r="H55" s="1"/>
      <c r="I55" s="1"/>
      <c r="J55" s="1"/>
      <c r="K55" s="1"/>
      <c r="L55" s="1"/>
      <c r="M55" s="1"/>
      <c r="N55" s="1"/>
    </row>
    <row r="56" spans="1:14" ht="16.5" x14ac:dyDescent="0.3">
      <c r="A56" s="1"/>
      <c r="B56" s="1"/>
      <c r="C56" s="1"/>
      <c r="D56" s="54" t="s">
        <v>15</v>
      </c>
      <c r="E56" s="11"/>
      <c r="F56" s="10"/>
      <c r="G56" s="1"/>
      <c r="H56" s="1"/>
      <c r="I56" s="1"/>
      <c r="J56" s="1"/>
      <c r="K56" s="1"/>
      <c r="L56" s="1"/>
      <c r="M56" s="1"/>
      <c r="N56" s="1"/>
    </row>
    <row r="57" spans="1:14" ht="16.5" x14ac:dyDescent="0.3">
      <c r="A57" s="1"/>
      <c r="B57" s="1"/>
      <c r="C57" s="1"/>
      <c r="D57" s="54" t="s">
        <v>14</v>
      </c>
      <c r="E57" s="11"/>
      <c r="F57" s="10"/>
      <c r="G57" s="1"/>
      <c r="H57" s="1"/>
      <c r="I57" s="1"/>
      <c r="J57" s="1"/>
      <c r="K57" s="1"/>
      <c r="L57" s="1"/>
      <c r="M57" s="1"/>
      <c r="N57" s="1"/>
    </row>
    <row r="58" spans="1:14" ht="16.5" x14ac:dyDescent="0.3">
      <c r="A58" s="1"/>
      <c r="B58" s="1"/>
      <c r="C58" s="1"/>
      <c r="D58" s="54" t="s">
        <v>13</v>
      </c>
      <c r="E58" s="11"/>
      <c r="F58" s="10"/>
      <c r="G58" s="1"/>
      <c r="H58" s="1"/>
      <c r="I58" s="1"/>
      <c r="J58" s="1"/>
      <c r="K58" s="1"/>
      <c r="L58" s="1"/>
      <c r="M58" s="1"/>
      <c r="N58" s="1"/>
    </row>
    <row r="59" spans="1:14" ht="16.5" x14ac:dyDescent="0.3">
      <c r="A59" s="1"/>
      <c r="B59" s="1"/>
      <c r="C59" s="1"/>
      <c r="D59" s="54" t="s">
        <v>12</v>
      </c>
      <c r="E59" s="11"/>
      <c r="F59" s="10"/>
      <c r="G59" s="1"/>
      <c r="H59" s="1"/>
      <c r="I59" s="1"/>
      <c r="J59" s="1"/>
      <c r="K59" s="1"/>
      <c r="L59" s="1"/>
      <c r="M59" s="1"/>
      <c r="N59" s="1"/>
    </row>
    <row r="60" spans="1:14" ht="16.5" x14ac:dyDescent="0.3">
      <c r="A60" s="1"/>
      <c r="B60" s="1"/>
      <c r="C60" s="1"/>
      <c r="D60" s="54" t="s">
        <v>11</v>
      </c>
      <c r="E60" s="11"/>
      <c r="F60" s="10"/>
      <c r="G60" s="1"/>
      <c r="H60" s="1"/>
      <c r="I60" s="1"/>
      <c r="J60" s="1"/>
      <c r="K60" s="1"/>
      <c r="L60" s="1"/>
      <c r="M60" s="1"/>
      <c r="N60" s="1"/>
    </row>
    <row r="61" spans="1:14" ht="16.5" x14ac:dyDescent="0.3">
      <c r="A61" s="1"/>
      <c r="B61" s="1"/>
      <c r="C61" s="1"/>
      <c r="D61" s="54" t="s">
        <v>10</v>
      </c>
      <c r="E61" s="11"/>
      <c r="F61" s="10"/>
      <c r="G61" s="1"/>
      <c r="H61" s="1"/>
      <c r="I61" s="1"/>
      <c r="J61" s="1"/>
      <c r="K61" s="1"/>
      <c r="L61" s="1"/>
      <c r="M61" s="1"/>
      <c r="N61" s="1"/>
    </row>
    <row r="62" spans="1:14" ht="16.5" x14ac:dyDescent="0.3">
      <c r="A62" s="1"/>
      <c r="B62" s="1"/>
      <c r="C62" s="1"/>
      <c r="D62" s="54" t="s">
        <v>9</v>
      </c>
      <c r="E62" s="11"/>
      <c r="F62" s="12"/>
      <c r="G62" s="1"/>
      <c r="H62" s="1"/>
      <c r="I62" s="1"/>
      <c r="J62" s="1"/>
      <c r="K62" s="1"/>
      <c r="L62" s="1"/>
      <c r="M62" s="1"/>
      <c r="N62" s="1"/>
    </row>
    <row r="63" spans="1:14" ht="16.5" x14ac:dyDescent="0.3">
      <c r="A63" s="1"/>
      <c r="B63" s="1"/>
      <c r="C63" s="1"/>
      <c r="D63" s="53" t="s">
        <v>8</v>
      </c>
      <c r="E63" s="11"/>
      <c r="F63" s="10">
        <v>45024</v>
      </c>
      <c r="G63" s="1"/>
      <c r="H63" s="1"/>
      <c r="I63" s="1"/>
      <c r="J63" s="1"/>
      <c r="K63" s="1"/>
      <c r="L63" s="1"/>
      <c r="M63" s="1"/>
      <c r="N63" s="1"/>
    </row>
    <row r="64" spans="1:14" ht="16.5" x14ac:dyDescent="0.3">
      <c r="A64" s="1"/>
      <c r="B64" s="1"/>
      <c r="C64" s="1"/>
      <c r="D64" s="52" t="s">
        <v>7</v>
      </c>
      <c r="E64" s="11">
        <v>45003</v>
      </c>
      <c r="F64" s="10"/>
      <c r="G64" s="1"/>
      <c r="H64" s="1"/>
      <c r="I64" s="1"/>
      <c r="J64" s="1"/>
      <c r="K64" s="1"/>
      <c r="L64" s="1"/>
      <c r="M64" s="1"/>
      <c r="N64" s="1"/>
    </row>
    <row r="65" spans="1:14" ht="16.5" x14ac:dyDescent="0.3">
      <c r="A65" s="1"/>
      <c r="B65" s="1"/>
      <c r="C65" s="1"/>
      <c r="D65" s="54" t="s">
        <v>6</v>
      </c>
      <c r="E65" s="11"/>
      <c r="F65" s="10"/>
      <c r="G65" s="1"/>
      <c r="H65" s="1"/>
      <c r="I65" s="1"/>
      <c r="J65" s="1"/>
      <c r="K65" s="1"/>
      <c r="L65" s="1"/>
      <c r="M65" s="1"/>
      <c r="N65" s="1"/>
    </row>
    <row r="66" spans="1:14" ht="16.5" x14ac:dyDescent="0.3">
      <c r="A66" s="1"/>
      <c r="B66" s="1"/>
      <c r="C66" s="1"/>
      <c r="D66" s="52" t="s">
        <v>5</v>
      </c>
      <c r="E66" s="11">
        <v>45013</v>
      </c>
      <c r="F66" s="12"/>
      <c r="G66" s="1"/>
      <c r="H66" s="1"/>
      <c r="I66" s="1"/>
      <c r="J66" s="1"/>
      <c r="K66" s="1"/>
      <c r="L66" s="1"/>
      <c r="M66" s="1"/>
      <c r="N66" s="1"/>
    </row>
    <row r="67" spans="1:14" ht="16.5" x14ac:dyDescent="0.3">
      <c r="A67" s="1"/>
      <c r="B67" s="1"/>
      <c r="C67" s="1"/>
      <c r="D67" s="53" t="s">
        <v>4</v>
      </c>
      <c r="E67" s="11"/>
      <c r="F67" s="10">
        <v>45038</v>
      </c>
      <c r="G67" s="1"/>
      <c r="H67" s="1"/>
      <c r="I67" s="1"/>
      <c r="J67" s="1"/>
      <c r="K67" s="1"/>
      <c r="L67" s="1"/>
      <c r="M67" s="1"/>
      <c r="N67" s="1"/>
    </row>
    <row r="68" spans="1:14" x14ac:dyDescent="0.25">
      <c r="A68" s="1"/>
      <c r="B68" s="1"/>
      <c r="C68" s="1"/>
      <c r="D68" s="1"/>
      <c r="E68" s="1"/>
      <c r="F68" s="1"/>
      <c r="G68" s="1"/>
      <c r="H68" s="1"/>
      <c r="I68" s="1"/>
      <c r="J68" s="1"/>
      <c r="K68" s="1"/>
      <c r="L68" s="1"/>
      <c r="M68" s="1"/>
      <c r="N68" s="1"/>
    </row>
    <row r="69" spans="1:14" ht="16.5" x14ac:dyDescent="0.3">
      <c r="A69" s="1"/>
      <c r="B69" s="1"/>
      <c r="C69" s="1"/>
      <c r="D69" s="1"/>
      <c r="E69" s="1"/>
      <c r="F69" s="1"/>
      <c r="G69" s="1"/>
      <c r="H69" s="9"/>
      <c r="I69" s="1"/>
      <c r="J69" s="1"/>
      <c r="K69" s="1"/>
      <c r="L69" s="1"/>
      <c r="M69" s="1"/>
      <c r="N69" s="1"/>
    </row>
    <row r="70" spans="1:14" ht="17.25" x14ac:dyDescent="0.3">
      <c r="A70" s="8" t="s">
        <v>3</v>
      </c>
      <c r="B70" s="7"/>
      <c r="C70" s="5"/>
      <c r="D70" s="5"/>
      <c r="E70" s="5"/>
      <c r="F70" s="7"/>
      <c r="G70" s="5"/>
      <c r="H70" s="6"/>
      <c r="I70" s="5"/>
      <c r="J70" s="5"/>
      <c r="K70" s="5"/>
      <c r="L70" s="5"/>
      <c r="M70" s="1"/>
      <c r="N70" s="1"/>
    </row>
    <row r="71" spans="1:14" ht="67.5" customHeight="1" x14ac:dyDescent="0.25">
      <c r="A71" s="48" t="s">
        <v>70</v>
      </c>
      <c r="B71" s="49"/>
      <c r="C71" s="49"/>
      <c r="D71" s="49"/>
      <c r="E71" s="49"/>
      <c r="F71" s="49"/>
      <c r="G71" s="49"/>
      <c r="H71" s="49"/>
      <c r="I71" s="49"/>
      <c r="J71" s="49"/>
      <c r="K71" s="49"/>
      <c r="L71" s="2"/>
      <c r="M71" s="1"/>
      <c r="N71" s="1"/>
    </row>
    <row r="72" spans="1:14" ht="45" customHeight="1" x14ac:dyDescent="0.25">
      <c r="A72" s="51" t="s">
        <v>2</v>
      </c>
      <c r="B72" s="51"/>
      <c r="C72" s="51"/>
      <c r="D72" s="51"/>
      <c r="E72" s="51"/>
      <c r="F72" s="51"/>
      <c r="G72" s="51"/>
      <c r="H72" s="51"/>
      <c r="I72" s="51"/>
      <c r="J72" s="51"/>
      <c r="K72" s="51"/>
      <c r="L72" s="2"/>
      <c r="M72" s="1"/>
      <c r="N72" s="1"/>
    </row>
    <row r="73" spans="1:14" ht="44.25" customHeight="1" x14ac:dyDescent="0.25">
      <c r="A73" s="43" t="s">
        <v>1</v>
      </c>
      <c r="B73" s="50"/>
      <c r="C73" s="50"/>
      <c r="D73" s="50"/>
      <c r="E73" s="50"/>
      <c r="F73" s="50"/>
      <c r="G73" s="50"/>
      <c r="H73" s="50"/>
      <c r="I73" s="50"/>
      <c r="J73" s="50"/>
      <c r="K73" s="50"/>
      <c r="L73" s="4"/>
      <c r="M73" s="1"/>
      <c r="N73" s="1"/>
    </row>
    <row r="74" spans="1:14" ht="116.25" customHeight="1" x14ac:dyDescent="0.25">
      <c r="A74" s="43" t="s">
        <v>0</v>
      </c>
      <c r="B74" s="43"/>
      <c r="C74" s="43"/>
      <c r="D74" s="43"/>
      <c r="E74" s="43"/>
      <c r="F74" s="43"/>
      <c r="G74" s="43"/>
      <c r="H74" s="43"/>
      <c r="I74" s="43"/>
      <c r="J74" s="43"/>
      <c r="K74" s="43"/>
      <c r="L74" s="3"/>
      <c r="M74" s="1"/>
      <c r="N74" s="1"/>
    </row>
  </sheetData>
  <autoFilter ref="D14:F67"/>
  <mergeCells count="6">
    <mergeCell ref="B2:M2"/>
    <mergeCell ref="D5:E5"/>
    <mergeCell ref="A71:K71"/>
    <mergeCell ref="A73:K73"/>
    <mergeCell ref="A74:K74"/>
    <mergeCell ref="A72:K7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56"/>
  <sheetViews>
    <sheetView showGridLines="0" zoomScaleNormal="100" workbookViewId="0">
      <selection activeCell="C49" sqref="C49"/>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60" t="s">
        <v>40</v>
      </c>
      <c r="C4" s="61"/>
      <c r="D4" s="61"/>
      <c r="E4" s="61"/>
      <c r="F4" s="61"/>
      <c r="G4" s="61"/>
      <c r="H4" s="61"/>
      <c r="I4" s="61"/>
      <c r="J4" s="61"/>
      <c r="K4" s="61"/>
      <c r="L4" s="62" t="s">
        <v>75</v>
      </c>
      <c r="M4" s="57"/>
      <c r="N4" s="57"/>
    </row>
    <row r="5" spans="1:14" s="56" customFormat="1" ht="20.100000000000001" customHeight="1" x14ac:dyDescent="0.3">
      <c r="A5" s="59" t="s">
        <v>76</v>
      </c>
      <c r="B5" s="60" t="s">
        <v>199</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SUM(L12:L16)</f>
        <v>1632219.57</v>
      </c>
      <c r="M11" s="25"/>
      <c r="N11" s="25"/>
    </row>
    <row r="12" spans="1:14" ht="18" customHeight="1" x14ac:dyDescent="0.3">
      <c r="A12" s="78"/>
      <c r="B12" s="79" t="s">
        <v>200</v>
      </c>
      <c r="C12" s="80" t="s">
        <v>201</v>
      </c>
      <c r="D12" s="80" t="s">
        <v>169</v>
      </c>
      <c r="E12" s="205">
        <v>400</v>
      </c>
      <c r="F12" s="205">
        <v>400</v>
      </c>
      <c r="G12" s="205">
        <v>600</v>
      </c>
      <c r="H12" s="80"/>
      <c r="I12" s="80"/>
      <c r="J12" s="80"/>
      <c r="K12" s="80" t="s">
        <v>202</v>
      </c>
      <c r="L12" s="82">
        <v>180982</v>
      </c>
      <c r="M12" s="25"/>
      <c r="N12" s="25"/>
    </row>
    <row r="13" spans="1:14" ht="18" customHeight="1" x14ac:dyDescent="0.3">
      <c r="B13" s="79" t="s">
        <v>203</v>
      </c>
      <c r="C13" s="80" t="s">
        <v>204</v>
      </c>
      <c r="D13" s="80" t="s">
        <v>169</v>
      </c>
      <c r="E13" s="205">
        <v>600</v>
      </c>
      <c r="F13" s="81"/>
      <c r="G13" s="205"/>
      <c r="H13" s="206">
        <v>600</v>
      </c>
      <c r="I13" s="80"/>
      <c r="J13" s="80"/>
      <c r="K13" s="80" t="s">
        <v>205</v>
      </c>
      <c r="L13" s="82">
        <v>38880</v>
      </c>
      <c r="M13" s="25"/>
      <c r="N13" s="25"/>
    </row>
    <row r="14" spans="1:14" ht="18" customHeight="1" x14ac:dyDescent="0.3">
      <c r="B14" s="79" t="s">
        <v>206</v>
      </c>
      <c r="C14" s="80" t="s">
        <v>207</v>
      </c>
      <c r="D14" s="80" t="s">
        <v>121</v>
      </c>
      <c r="E14" s="205">
        <v>300</v>
      </c>
      <c r="F14" s="81"/>
      <c r="G14" s="81" t="s">
        <v>208</v>
      </c>
      <c r="H14" s="206"/>
      <c r="I14" s="80"/>
      <c r="J14" s="80"/>
      <c r="K14" s="80" t="s">
        <v>209</v>
      </c>
      <c r="L14" s="82">
        <v>882783</v>
      </c>
      <c r="M14" s="25"/>
      <c r="N14" s="25"/>
    </row>
    <row r="15" spans="1:14" ht="18" customHeight="1" x14ac:dyDescent="0.3">
      <c r="B15" s="79" t="s">
        <v>210</v>
      </c>
      <c r="C15" s="80" t="s">
        <v>211</v>
      </c>
      <c r="D15" s="80" t="s">
        <v>211</v>
      </c>
      <c r="E15" s="205"/>
      <c r="F15" s="81"/>
      <c r="G15" s="81" t="s">
        <v>212</v>
      </c>
      <c r="H15" s="206">
        <v>800</v>
      </c>
      <c r="I15" s="80"/>
      <c r="J15" s="80"/>
      <c r="K15" s="80" t="s">
        <v>209</v>
      </c>
      <c r="L15" s="82">
        <v>88990</v>
      </c>
      <c r="M15" s="25"/>
      <c r="N15" s="25"/>
    </row>
    <row r="16" spans="1:14" ht="18" customHeight="1" x14ac:dyDescent="0.3">
      <c r="B16" s="79" t="s">
        <v>213</v>
      </c>
      <c r="C16" s="80" t="s">
        <v>214</v>
      </c>
      <c r="D16" s="80" t="s">
        <v>121</v>
      </c>
      <c r="E16" s="205">
        <v>500</v>
      </c>
      <c r="F16" s="96">
        <v>3.5000000000000001E-3</v>
      </c>
      <c r="G16" s="96">
        <v>6.0000000000000001E-3</v>
      </c>
      <c r="H16" s="80"/>
      <c r="I16" s="80"/>
      <c r="J16" s="80"/>
      <c r="K16" s="80" t="s">
        <v>205</v>
      </c>
      <c r="L16" s="82">
        <v>440584.57</v>
      </c>
      <c r="M16" s="25"/>
      <c r="N16" s="25"/>
    </row>
    <row r="17" spans="2:14" s="56" customFormat="1" ht="18" customHeight="1" x14ac:dyDescent="0.3">
      <c r="B17" s="83" t="s">
        <v>98</v>
      </c>
      <c r="C17" s="84"/>
      <c r="D17" s="84"/>
      <c r="E17" s="85"/>
      <c r="F17" s="85"/>
      <c r="G17" s="85"/>
      <c r="H17" s="84"/>
      <c r="I17" s="84"/>
      <c r="J17" s="84"/>
      <c r="K17" s="84"/>
      <c r="L17" s="86">
        <f>SUM(L18:L19)</f>
        <v>61000</v>
      </c>
      <c r="M17" s="57"/>
      <c r="N17" s="57"/>
    </row>
    <row r="18" spans="2:14" s="56" customFormat="1" ht="18" customHeight="1" x14ac:dyDescent="0.3">
      <c r="B18" s="79" t="s">
        <v>215</v>
      </c>
      <c r="C18" s="87" t="s">
        <v>216</v>
      </c>
      <c r="D18" s="87"/>
      <c r="E18" s="88"/>
      <c r="F18" s="88"/>
      <c r="G18" s="88"/>
      <c r="H18" s="207">
        <v>10000</v>
      </c>
      <c r="I18" s="87"/>
      <c r="J18" s="87"/>
      <c r="K18" s="87" t="s">
        <v>209</v>
      </c>
      <c r="L18" s="89">
        <v>61000</v>
      </c>
      <c r="M18" s="57"/>
      <c r="N18" s="57"/>
    </row>
    <row r="19" spans="2:14" s="56" customFormat="1" ht="18" customHeight="1" x14ac:dyDescent="0.3">
      <c r="B19" s="79" t="s">
        <v>217</v>
      </c>
      <c r="C19" s="87" t="s">
        <v>216</v>
      </c>
      <c r="D19" s="87"/>
      <c r="E19" s="88">
        <v>1</v>
      </c>
      <c r="F19" s="88"/>
      <c r="G19" s="88"/>
      <c r="H19" s="207">
        <v>10000</v>
      </c>
      <c r="I19" s="87"/>
      <c r="J19" s="87"/>
      <c r="K19" s="87" t="s">
        <v>209</v>
      </c>
      <c r="L19" s="89"/>
      <c r="M19" s="57"/>
      <c r="N19" s="57"/>
    </row>
    <row r="20" spans="2:14" ht="18" customHeight="1" x14ac:dyDescent="0.3">
      <c r="B20" s="74" t="s">
        <v>99</v>
      </c>
      <c r="C20" s="75"/>
      <c r="D20" s="75"/>
      <c r="E20" s="76"/>
      <c r="F20" s="76"/>
      <c r="G20" s="76"/>
      <c r="H20" s="75"/>
      <c r="I20" s="75"/>
      <c r="J20" s="75"/>
      <c r="K20" s="75"/>
      <c r="L20" s="77">
        <f>SUM(L21:L25)</f>
        <v>0</v>
      </c>
      <c r="M20" s="25"/>
      <c r="N20" s="25"/>
    </row>
    <row r="21" spans="2:14" ht="18" customHeight="1" x14ac:dyDescent="0.3">
      <c r="B21" s="90"/>
      <c r="C21" s="80"/>
      <c r="D21" s="80"/>
      <c r="E21" s="81"/>
      <c r="F21" s="81"/>
      <c r="G21" s="81"/>
      <c r="H21" s="80"/>
      <c r="I21" s="80"/>
      <c r="J21" s="80"/>
      <c r="K21" s="80"/>
      <c r="L21" s="82"/>
      <c r="M21" s="25"/>
      <c r="N21" s="25"/>
    </row>
    <row r="22" spans="2:14" ht="18" customHeight="1" x14ac:dyDescent="0.3">
      <c r="B22" s="90"/>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82"/>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9"/>
      <c r="C25" s="80"/>
      <c r="D25" s="80"/>
      <c r="E25" s="81"/>
      <c r="F25" s="81"/>
      <c r="G25" s="81"/>
      <c r="H25" s="80"/>
      <c r="I25" s="80"/>
      <c r="J25" s="80"/>
      <c r="K25" s="80"/>
      <c r="L25" s="91"/>
      <c r="M25" s="25"/>
      <c r="N25" s="25"/>
    </row>
    <row r="26" spans="2:14" ht="18" customHeight="1" x14ac:dyDescent="0.3">
      <c r="B26" s="74" t="s">
        <v>100</v>
      </c>
      <c r="C26" s="75"/>
      <c r="D26" s="75"/>
      <c r="E26" s="76"/>
      <c r="F26" s="76"/>
      <c r="G26" s="76"/>
      <c r="H26" s="75"/>
      <c r="I26" s="75"/>
      <c r="J26" s="75"/>
      <c r="K26" s="75"/>
      <c r="L26" s="77">
        <f>SUM(L27:L29)</f>
        <v>288000</v>
      </c>
      <c r="M26" s="25"/>
      <c r="N26" s="25"/>
    </row>
    <row r="27" spans="2:14" ht="18" customHeight="1" x14ac:dyDescent="0.3">
      <c r="B27" s="79" t="s">
        <v>218</v>
      </c>
      <c r="C27" s="80"/>
      <c r="D27" s="80"/>
      <c r="E27" s="81"/>
      <c r="F27" s="81"/>
      <c r="G27" s="81"/>
      <c r="H27" s="80"/>
      <c r="I27" s="80"/>
      <c r="J27" s="80"/>
      <c r="K27" s="80"/>
      <c r="L27" s="82">
        <v>288000</v>
      </c>
      <c r="M27" s="25"/>
      <c r="N27" s="25"/>
    </row>
    <row r="28" spans="2:14" ht="18" customHeight="1" x14ac:dyDescent="0.3">
      <c r="B28" s="79"/>
      <c r="C28" s="80"/>
      <c r="D28" s="80"/>
      <c r="E28" s="81"/>
      <c r="F28" s="81"/>
      <c r="G28" s="81"/>
      <c r="H28" s="80"/>
      <c r="I28" s="80"/>
      <c r="J28" s="80"/>
      <c r="K28" s="80"/>
      <c r="L28" s="82"/>
      <c r="M28" s="25"/>
      <c r="N28" s="25"/>
    </row>
    <row r="29" spans="2:14" ht="18" customHeight="1" x14ac:dyDescent="0.3">
      <c r="B29" s="92"/>
      <c r="C29" s="93"/>
      <c r="D29" s="93"/>
      <c r="E29" s="94"/>
      <c r="F29" s="94"/>
      <c r="G29" s="94"/>
      <c r="H29" s="93"/>
      <c r="I29" s="93"/>
      <c r="J29" s="93"/>
      <c r="K29" s="93"/>
      <c r="L29" s="95"/>
      <c r="M29" s="25"/>
      <c r="N29" s="25"/>
    </row>
    <row r="30" spans="2:14" ht="18" customHeight="1" x14ac:dyDescent="0.3">
      <c r="B30" s="74" t="s">
        <v>101</v>
      </c>
      <c r="C30" s="75"/>
      <c r="D30" s="75"/>
      <c r="E30" s="76"/>
      <c r="F30" s="76"/>
      <c r="G30" s="76"/>
      <c r="H30" s="75"/>
      <c r="I30" s="75"/>
      <c r="J30" s="75"/>
      <c r="K30" s="75"/>
      <c r="L30" s="77">
        <f>SUM(L31:L33)</f>
        <v>0</v>
      </c>
      <c r="M30" s="25"/>
      <c r="N30" s="25"/>
    </row>
    <row r="31" spans="2:14" ht="18" customHeight="1" x14ac:dyDescent="0.3">
      <c r="B31" s="79"/>
      <c r="C31" s="80"/>
      <c r="D31" s="80"/>
      <c r="E31" s="96"/>
      <c r="F31" s="81"/>
      <c r="G31" s="81"/>
      <c r="H31" s="80"/>
      <c r="I31" s="80"/>
      <c r="J31" s="80"/>
      <c r="K31" s="80"/>
      <c r="L31" s="82"/>
      <c r="M31" s="25"/>
      <c r="N31" s="25"/>
    </row>
    <row r="32" spans="2:14" ht="18" customHeight="1" x14ac:dyDescent="0.3">
      <c r="B32" s="79"/>
      <c r="C32" s="80"/>
      <c r="D32" s="80"/>
      <c r="E32" s="81"/>
      <c r="F32" s="81"/>
      <c r="G32" s="81"/>
      <c r="H32" s="80"/>
      <c r="I32" s="80"/>
      <c r="J32" s="80"/>
      <c r="K32" s="80"/>
      <c r="L32" s="82"/>
      <c r="M32" s="25"/>
      <c r="N32" s="25"/>
    </row>
    <row r="33" spans="1:14" s="56" customFormat="1" ht="18" customHeight="1" x14ac:dyDescent="0.3">
      <c r="B33" s="79"/>
      <c r="C33" s="80"/>
      <c r="D33" s="80"/>
      <c r="E33" s="81"/>
      <c r="F33" s="81"/>
      <c r="G33" s="81"/>
      <c r="H33" s="80"/>
      <c r="I33" s="80"/>
      <c r="J33" s="80"/>
      <c r="K33" s="80"/>
      <c r="L33" s="82"/>
      <c r="M33" s="57"/>
      <c r="N33" s="57"/>
    </row>
    <row r="34" spans="1:14" s="56" customFormat="1" ht="18" customHeight="1" x14ac:dyDescent="0.3">
      <c r="B34" s="83" t="s">
        <v>102</v>
      </c>
      <c r="C34" s="84"/>
      <c r="D34" s="84"/>
      <c r="E34" s="85"/>
      <c r="F34" s="85"/>
      <c r="G34" s="85"/>
      <c r="H34" s="84"/>
      <c r="I34" s="84"/>
      <c r="J34" s="84"/>
      <c r="K34" s="84"/>
      <c r="L34" s="86">
        <f>SUM(L35:L36)</f>
        <v>0</v>
      </c>
      <c r="M34" s="57"/>
      <c r="N34" s="57"/>
    </row>
    <row r="35" spans="1:14" s="97" customFormat="1" ht="18" customHeight="1" x14ac:dyDescent="0.3">
      <c r="B35" s="98"/>
      <c r="C35" s="99"/>
      <c r="D35" s="99"/>
      <c r="E35" s="100"/>
      <c r="F35" s="100"/>
      <c r="G35" s="100"/>
      <c r="H35" s="99"/>
      <c r="I35" s="99"/>
      <c r="J35" s="99"/>
      <c r="K35" s="99"/>
      <c r="L35" s="101"/>
      <c r="M35" s="102"/>
      <c r="N35" s="102"/>
    </row>
    <row r="36" spans="1:14" ht="18" customHeight="1" x14ac:dyDescent="0.3">
      <c r="B36" s="98"/>
      <c r="C36" s="99"/>
      <c r="D36" s="99"/>
      <c r="E36" s="100"/>
      <c r="F36" s="100"/>
      <c r="G36" s="100"/>
      <c r="H36" s="99"/>
      <c r="I36" s="99"/>
      <c r="J36" s="99"/>
      <c r="K36" s="99"/>
      <c r="L36" s="101"/>
      <c r="M36" s="25"/>
      <c r="N36" s="25"/>
    </row>
    <row r="37" spans="1:14" ht="18" customHeight="1" x14ac:dyDescent="0.3">
      <c r="B37" s="74" t="s">
        <v>103</v>
      </c>
      <c r="C37" s="75"/>
      <c r="D37" s="75"/>
      <c r="E37" s="76"/>
      <c r="F37" s="76"/>
      <c r="G37" s="76"/>
      <c r="H37" s="75"/>
      <c r="I37" s="75"/>
      <c r="J37" s="75"/>
      <c r="K37" s="75"/>
      <c r="L37" s="103">
        <f>SUM(L38:L39)</f>
        <v>1847948.62</v>
      </c>
      <c r="M37" s="25"/>
      <c r="N37" s="25"/>
    </row>
    <row r="38" spans="1:14" s="104" customFormat="1" ht="18" customHeight="1" x14ac:dyDescent="0.3">
      <c r="B38" s="92" t="s">
        <v>219</v>
      </c>
      <c r="C38" s="93"/>
      <c r="D38" s="93"/>
      <c r="E38" s="94"/>
      <c r="F38" s="94"/>
      <c r="G38" s="94"/>
      <c r="H38" s="93"/>
      <c r="I38" s="93"/>
      <c r="J38" s="93"/>
      <c r="K38" s="93"/>
      <c r="L38" s="82">
        <f>54986.6+200+484594.67+23199.66</f>
        <v>562980.93000000005</v>
      </c>
      <c r="M38" s="105"/>
      <c r="N38" s="105"/>
    </row>
    <row r="39" spans="1:14" s="104" customFormat="1" ht="18" customHeight="1" x14ac:dyDescent="0.3">
      <c r="B39" s="92" t="s">
        <v>220</v>
      </c>
      <c r="C39" s="93"/>
      <c r="D39" s="93"/>
      <c r="E39" s="94"/>
      <c r="F39" s="94"/>
      <c r="G39" s="94"/>
      <c r="H39" s="93"/>
      <c r="I39" s="93"/>
      <c r="J39" s="93"/>
      <c r="K39" s="93"/>
      <c r="L39" s="82">
        <v>1284967.69</v>
      </c>
      <c r="M39" s="105"/>
      <c r="N39" s="105"/>
    </row>
    <row r="40" spans="1:14" ht="18" customHeight="1" x14ac:dyDescent="0.3">
      <c r="B40" s="106" t="s">
        <v>109</v>
      </c>
      <c r="C40" s="107"/>
      <c r="D40" s="107"/>
      <c r="E40" s="108"/>
      <c r="F40" s="108"/>
      <c r="G40" s="108"/>
      <c r="H40" s="107"/>
      <c r="I40" s="107"/>
      <c r="J40" s="107"/>
      <c r="K40" s="107"/>
      <c r="L40" s="109">
        <f>+L11+L17+L20+L26+L30+L34+L37</f>
        <v>3829168.1900000004</v>
      </c>
      <c r="M40" s="25"/>
      <c r="N40" s="2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0"/>
      <c r="C42" s="111"/>
      <c r="D42" s="111"/>
      <c r="E42" s="112"/>
      <c r="F42" s="112"/>
      <c r="G42" s="112"/>
      <c r="H42" s="111"/>
      <c r="I42" s="111"/>
      <c r="J42" s="111"/>
      <c r="K42" s="111"/>
      <c r="L42" s="113"/>
      <c r="M42" s="105"/>
      <c r="N42" s="105"/>
    </row>
    <row r="43" spans="1:14" s="104" customFormat="1" ht="18" customHeight="1" x14ac:dyDescent="0.3">
      <c r="B43" s="114" t="s">
        <v>112</v>
      </c>
      <c r="C43" s="111"/>
      <c r="D43" s="111"/>
      <c r="E43" s="112"/>
      <c r="F43" s="112"/>
      <c r="G43" s="112"/>
      <c r="H43" s="111"/>
      <c r="I43" s="111"/>
      <c r="J43" s="111"/>
      <c r="K43" s="111"/>
      <c r="L43" s="113"/>
      <c r="M43" s="105"/>
      <c r="N43" s="105"/>
    </row>
    <row r="44" spans="1:14" s="104" customFormat="1" ht="18" customHeight="1" x14ac:dyDescent="0.3">
      <c r="B44" s="115" t="s">
        <v>113</v>
      </c>
      <c r="C44" s="111"/>
      <c r="D44" s="111"/>
      <c r="E44" s="112"/>
      <c r="F44" s="112"/>
      <c r="G44" s="112"/>
      <c r="H44" s="111"/>
      <c r="I44" s="111"/>
      <c r="J44" s="111"/>
      <c r="K44" s="111"/>
      <c r="L44" s="113"/>
      <c r="M44" s="105"/>
      <c r="N44" s="105"/>
    </row>
    <row r="45" spans="1:14" s="104" customFormat="1" ht="18" customHeight="1" x14ac:dyDescent="0.3">
      <c r="B45" s="110"/>
      <c r="C45" s="111"/>
      <c r="D45" s="111"/>
      <c r="E45" s="112"/>
      <c r="F45" s="112"/>
      <c r="G45" s="112"/>
      <c r="H45" s="111"/>
      <c r="I45" s="111"/>
      <c r="J45" s="111"/>
      <c r="K45" s="111"/>
      <c r="L45" s="113"/>
      <c r="M45" s="105"/>
      <c r="N45" s="105"/>
    </row>
    <row r="46" spans="1:14" ht="15.95" customHeight="1" x14ac:dyDescent="0.3">
      <c r="B46" s="116"/>
      <c r="C46" s="117"/>
      <c r="D46" s="117"/>
      <c r="E46" s="117"/>
      <c r="F46" s="117"/>
      <c r="G46" s="117"/>
      <c r="H46" s="117"/>
      <c r="I46" s="117"/>
      <c r="J46" s="117"/>
      <c r="K46" s="117"/>
      <c r="L46" s="117"/>
      <c r="M46" s="25"/>
      <c r="N46" s="25"/>
    </row>
    <row r="47" spans="1:14" ht="15.95" customHeight="1" x14ac:dyDescent="0.3">
      <c r="A47" s="118"/>
      <c r="B47" s="5"/>
      <c r="C47" s="5"/>
      <c r="D47" s="5"/>
      <c r="E47" s="5"/>
      <c r="F47" s="5"/>
      <c r="G47" s="5"/>
      <c r="H47" s="25"/>
      <c r="I47" s="25"/>
      <c r="J47" s="25"/>
      <c r="K47" s="25"/>
      <c r="L47" s="25"/>
      <c r="M47" s="25"/>
      <c r="N47" s="25"/>
    </row>
    <row r="48" spans="1:14" s="121" customFormat="1" ht="15.95" customHeight="1" x14ac:dyDescent="0.3">
      <c r="A48" s="119"/>
      <c r="B48" s="127"/>
    </row>
    <row r="49" spans="1:14" ht="15.95" customHeight="1" x14ac:dyDescent="0.3">
      <c r="A49" s="122"/>
      <c r="B49" s="25"/>
      <c r="C49" s="25"/>
      <c r="D49" s="25"/>
      <c r="E49" s="25"/>
      <c r="F49" s="25"/>
      <c r="G49" s="25"/>
      <c r="H49" s="25"/>
      <c r="I49" s="25"/>
      <c r="J49" s="25"/>
      <c r="K49" s="25"/>
      <c r="L49" s="25"/>
      <c r="M49" s="25"/>
      <c r="N49" s="25"/>
    </row>
    <row r="50" spans="1:14" ht="15.95" customHeight="1" x14ac:dyDescent="0.3">
      <c r="B50" s="25"/>
      <c r="C50" s="25"/>
      <c r="D50" s="25"/>
      <c r="E50" s="25"/>
      <c r="F50" s="25"/>
      <c r="G50" s="25"/>
      <c r="H50" s="25"/>
      <c r="I50" s="25"/>
      <c r="J50" s="25"/>
      <c r="K50" s="25"/>
      <c r="L50" s="25"/>
      <c r="M50" s="25"/>
      <c r="N50" s="25"/>
    </row>
    <row r="51" spans="1:14" ht="15.95" customHeight="1" x14ac:dyDescent="0.3">
      <c r="B51" s="25"/>
      <c r="C51" s="25"/>
      <c r="D51" s="25"/>
      <c r="E51" s="25"/>
      <c r="F51" s="25"/>
      <c r="G51" s="25"/>
      <c r="H51" s="25"/>
      <c r="I51" s="25"/>
      <c r="J51" s="25"/>
      <c r="K51" s="25"/>
      <c r="L51" s="25"/>
      <c r="M51" s="25"/>
      <c r="N51" s="25"/>
    </row>
    <row r="52" spans="1:14" ht="15.95" customHeight="1" x14ac:dyDescent="0.3">
      <c r="C52" s="123"/>
      <c r="D52" s="25"/>
      <c r="E52" s="25"/>
      <c r="F52" s="25"/>
      <c r="G52" s="25"/>
      <c r="H52" s="25"/>
      <c r="I52" s="25"/>
      <c r="J52" s="25"/>
      <c r="K52" s="25"/>
      <c r="L52" s="25"/>
      <c r="M52" s="25"/>
      <c r="N52" s="25"/>
    </row>
    <row r="53" spans="1:14" ht="15.95" customHeight="1" x14ac:dyDescent="0.3">
      <c r="C53" s="124"/>
      <c r="D53" s="25"/>
      <c r="E53" s="25"/>
      <c r="F53" s="25"/>
      <c r="G53" s="25"/>
      <c r="H53" s="25"/>
      <c r="I53" s="25"/>
      <c r="J53" s="25"/>
      <c r="K53" s="25"/>
      <c r="L53" s="25"/>
      <c r="M53" s="25"/>
      <c r="N53" s="25"/>
    </row>
    <row r="54" spans="1:14" ht="15.95" customHeight="1" x14ac:dyDescent="0.3">
      <c r="B54" s="25"/>
      <c r="C54" s="25"/>
      <c r="D54" s="25"/>
      <c r="E54" s="25"/>
      <c r="F54" s="25"/>
      <c r="G54" s="25"/>
      <c r="H54" s="25"/>
      <c r="I54" s="25"/>
      <c r="J54" s="25"/>
      <c r="K54" s="25"/>
      <c r="L54" s="25"/>
      <c r="M54" s="25"/>
      <c r="N54" s="25"/>
    </row>
    <row r="55" spans="1:14" ht="15.95" customHeight="1" x14ac:dyDescent="0.3">
      <c r="B55" s="25"/>
      <c r="C55" s="25"/>
      <c r="D55" s="25"/>
      <c r="E55" s="25"/>
      <c r="F55" s="25"/>
      <c r="G55" s="25"/>
      <c r="H55" s="25"/>
      <c r="I55" s="25"/>
      <c r="J55" s="25"/>
      <c r="K55" s="25"/>
      <c r="L55" s="25"/>
      <c r="M55" s="25"/>
      <c r="N55" s="25"/>
    </row>
    <row r="56" spans="1: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printOptions horizontalCentered="1"/>
  <pageMargins left="0" right="0" top="0.55118110236220474" bottom="0.15748031496062992" header="0.11811023622047245" footer="0.11811023622047245"/>
  <pageSetup paperSize="9" scale="5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zoomScaleNormal="100" workbookViewId="0">
      <selection activeCell="K37" sqref="K37"/>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9" width="17.7109375" customWidth="1"/>
    <col min="10" max="10" width="14.5703125" customWidth="1"/>
    <col min="11" max="11" width="19.28515625" customWidth="1"/>
    <col min="12"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60" t="s">
        <v>39</v>
      </c>
      <c r="C4" s="61"/>
      <c r="D4" s="61"/>
      <c r="E4" s="61"/>
      <c r="F4" s="61"/>
      <c r="G4" s="61"/>
      <c r="H4" s="61"/>
      <c r="I4" s="61"/>
      <c r="J4" s="61"/>
      <c r="K4" s="61"/>
      <c r="L4" s="62" t="s">
        <v>75</v>
      </c>
      <c r="M4" s="57"/>
      <c r="N4" s="57"/>
    </row>
    <row r="5" spans="1:14" s="56" customFormat="1" ht="20.100000000000001" customHeight="1" x14ac:dyDescent="0.3">
      <c r="A5" s="59" t="s">
        <v>76</v>
      </c>
      <c r="B5" s="60">
        <v>2022</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SUM(L12:L15)</f>
        <v>348443.88</v>
      </c>
      <c r="M11" s="25"/>
      <c r="N11" s="25"/>
    </row>
    <row r="12" spans="1:14" ht="18" customHeight="1" x14ac:dyDescent="0.3">
      <c r="A12" s="78"/>
      <c r="B12" s="79" t="s">
        <v>221</v>
      </c>
      <c r="C12" s="80" t="s">
        <v>222</v>
      </c>
      <c r="D12" s="80" t="s">
        <v>121</v>
      </c>
      <c r="E12" s="81">
        <v>0.08</v>
      </c>
      <c r="F12" s="81"/>
      <c r="G12" s="81"/>
      <c r="H12" s="80"/>
      <c r="I12" s="80"/>
      <c r="J12" s="80"/>
      <c r="K12" s="80"/>
      <c r="L12" s="82">
        <v>348443.88</v>
      </c>
      <c r="M12" s="25"/>
      <c r="N12" s="25"/>
    </row>
    <row r="13" spans="1:14" ht="18" customHeight="1" x14ac:dyDescent="0.3">
      <c r="B13" s="79"/>
      <c r="C13" s="80"/>
      <c r="D13" s="80"/>
      <c r="E13" s="81"/>
      <c r="F13" s="81"/>
      <c r="G13" s="81"/>
      <c r="H13" s="80"/>
      <c r="I13" s="80"/>
      <c r="J13" s="80"/>
      <c r="K13" s="80"/>
      <c r="L13" s="82"/>
      <c r="M13" s="25"/>
      <c r="N13" s="25"/>
    </row>
    <row r="14" spans="1:14" ht="18" customHeight="1" x14ac:dyDescent="0.3">
      <c r="B14" s="79"/>
      <c r="C14" s="80"/>
      <c r="D14" s="80"/>
      <c r="E14" s="81"/>
      <c r="F14" s="81"/>
      <c r="G14" s="81"/>
      <c r="H14" s="80"/>
      <c r="I14" s="80"/>
      <c r="J14" s="80"/>
      <c r="K14" s="80"/>
      <c r="L14" s="82"/>
      <c r="M14" s="25"/>
      <c r="N14" s="25"/>
    </row>
    <row r="15" spans="1:14" ht="18" customHeight="1" x14ac:dyDescent="0.3">
      <c r="B15" s="79"/>
      <c r="C15" s="80"/>
      <c r="D15" s="80"/>
      <c r="E15" s="81"/>
      <c r="F15" s="81"/>
      <c r="G15" s="81"/>
      <c r="H15" s="80"/>
      <c r="I15" s="80"/>
      <c r="J15" s="80"/>
      <c r="K15" s="80"/>
      <c r="L15" s="82"/>
      <c r="M15" s="25"/>
      <c r="N15" s="25"/>
    </row>
    <row r="16" spans="1:14" s="56" customFormat="1" ht="18" customHeight="1" x14ac:dyDescent="0.3">
      <c r="B16" s="83" t="s">
        <v>98</v>
      </c>
      <c r="C16" s="84"/>
      <c r="D16" s="84"/>
      <c r="E16" s="85"/>
      <c r="F16" s="85"/>
      <c r="G16" s="85"/>
      <c r="H16" s="84"/>
      <c r="I16" s="84"/>
      <c r="J16" s="84"/>
      <c r="K16" s="84"/>
      <c r="L16" s="86">
        <f>SUM(L17:L18)</f>
        <v>0</v>
      </c>
      <c r="M16" s="57"/>
      <c r="N16" s="57"/>
    </row>
    <row r="17" spans="2:14" s="56" customFormat="1" ht="18" customHeight="1" x14ac:dyDescent="0.3">
      <c r="B17" s="79"/>
      <c r="C17" s="87"/>
      <c r="D17" s="87"/>
      <c r="E17" s="88"/>
      <c r="F17" s="88"/>
      <c r="G17" s="88"/>
      <c r="H17" s="87"/>
      <c r="I17" s="87"/>
      <c r="J17" s="87"/>
      <c r="K17" s="87"/>
      <c r="L17" s="89"/>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1224010.74</v>
      </c>
      <c r="M19" s="25"/>
      <c r="N19" s="25"/>
    </row>
    <row r="20" spans="2:14" ht="18" customHeight="1" x14ac:dyDescent="0.3">
      <c r="B20" s="90" t="s">
        <v>223</v>
      </c>
      <c r="C20" s="80">
        <v>61200537.700000003</v>
      </c>
      <c r="D20" s="208" t="s">
        <v>224</v>
      </c>
      <c r="E20" s="81">
        <v>0.02</v>
      </c>
      <c r="F20" s="81"/>
      <c r="G20" s="81"/>
      <c r="H20" s="209"/>
      <c r="I20" s="80"/>
      <c r="J20" s="80"/>
      <c r="K20" s="208" t="s">
        <v>225</v>
      </c>
      <c r="L20" s="82">
        <v>1224010.74</v>
      </c>
      <c r="M20" s="25"/>
      <c r="N20" s="25"/>
    </row>
    <row r="21" spans="2:14" ht="18" customHeight="1" x14ac:dyDescent="0.3">
      <c r="B21" s="90"/>
      <c r="C21" s="80"/>
      <c r="D21" s="80"/>
      <c r="E21" s="81"/>
      <c r="F21" s="81"/>
      <c r="G21" s="81"/>
      <c r="H21" s="80"/>
      <c r="I21" s="80"/>
      <c r="J21" s="80"/>
      <c r="K21" s="80"/>
      <c r="L21" s="82"/>
      <c r="M21" s="25"/>
      <c r="N21" s="25"/>
    </row>
    <row r="22" spans="2:14" ht="18" customHeight="1" x14ac:dyDescent="0.3">
      <c r="B22" s="79"/>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62803.56</v>
      </c>
      <c r="M36" s="25"/>
      <c r="N36" s="25"/>
    </row>
    <row r="37" spans="1:14" s="104" customFormat="1" ht="18" customHeight="1" x14ac:dyDescent="0.3">
      <c r="B37" s="79" t="s">
        <v>226</v>
      </c>
      <c r="C37" s="93"/>
      <c r="D37" s="158" t="s">
        <v>227</v>
      </c>
      <c r="E37" s="94"/>
      <c r="F37" s="94"/>
      <c r="G37" s="94"/>
      <c r="H37" s="203">
        <v>400</v>
      </c>
      <c r="I37" s="93"/>
      <c r="J37" s="93"/>
      <c r="K37" s="80" t="s">
        <v>228</v>
      </c>
      <c r="L37" s="95">
        <v>62803.56</v>
      </c>
      <c r="M37" s="105"/>
      <c r="N37" s="105"/>
    </row>
    <row r="38" spans="1:14" ht="18" customHeight="1" x14ac:dyDescent="0.3">
      <c r="B38" s="79"/>
      <c r="C38" s="80"/>
      <c r="D38" s="80"/>
      <c r="E38" s="81"/>
      <c r="F38" s="81"/>
      <c r="G38" s="81"/>
      <c r="H38" s="80"/>
      <c r="I38" s="80"/>
      <c r="J38" s="80"/>
      <c r="K38" s="80"/>
      <c r="L38" s="91"/>
      <c r="M38" s="105"/>
      <c r="N38" s="25"/>
    </row>
    <row r="39" spans="1:14" ht="18" customHeight="1" x14ac:dyDescent="0.3">
      <c r="B39" s="106" t="s">
        <v>109</v>
      </c>
      <c r="C39" s="107"/>
      <c r="D39" s="107"/>
      <c r="E39" s="108"/>
      <c r="F39" s="108"/>
      <c r="G39" s="108"/>
      <c r="H39" s="107"/>
      <c r="I39" s="107"/>
      <c r="J39" s="107"/>
      <c r="K39" s="107"/>
      <c r="L39" s="109">
        <f>+L11+L16+L19+L25+L29+L33+L36</f>
        <v>1635258.1800000002</v>
      </c>
      <c r="M39" s="25"/>
      <c r="N39" s="2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113</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5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zoomScale="80" zoomScaleNormal="80" workbookViewId="0">
      <selection activeCell="L13" sqref="L13"/>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0" width="17.7109375" customWidth="1"/>
    <col min="11" max="11" width="19.5703125" customWidth="1"/>
    <col min="12" max="12" width="18.570312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60" t="s">
        <v>229</v>
      </c>
      <c r="C4" s="61"/>
      <c r="D4" s="61"/>
      <c r="E4" s="61"/>
      <c r="F4" s="61"/>
      <c r="G4" s="61"/>
      <c r="H4" s="61"/>
      <c r="I4" s="61"/>
      <c r="J4" s="61"/>
      <c r="K4" s="61"/>
      <c r="L4" s="62" t="s">
        <v>75</v>
      </c>
      <c r="M4" s="57"/>
      <c r="N4" s="57"/>
    </row>
    <row r="5" spans="1:14" s="56" customFormat="1" ht="20.100000000000001" customHeight="1" x14ac:dyDescent="0.3">
      <c r="A5" s="59" t="s">
        <v>76</v>
      </c>
      <c r="B5" s="60" t="s">
        <v>122</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SUM(L12:L15)</f>
        <v>5423274.9900000002</v>
      </c>
      <c r="M11" s="25"/>
      <c r="N11" s="25"/>
    </row>
    <row r="12" spans="1:14" ht="18" customHeight="1" x14ac:dyDescent="0.3">
      <c r="A12" s="78"/>
      <c r="B12" s="79" t="s">
        <v>230</v>
      </c>
      <c r="C12" s="80" t="s">
        <v>231</v>
      </c>
      <c r="D12" s="80" t="s">
        <v>121</v>
      </c>
      <c r="E12" s="81"/>
      <c r="F12" s="81"/>
      <c r="G12" s="81"/>
      <c r="H12" s="80"/>
      <c r="I12" s="80"/>
      <c r="J12" s="80"/>
      <c r="K12" s="80" t="s">
        <v>232</v>
      </c>
      <c r="L12" s="82">
        <v>5423274.9900000002</v>
      </c>
      <c r="M12" s="25"/>
      <c r="N12" s="25"/>
    </row>
    <row r="13" spans="1:14" ht="18" customHeight="1" x14ac:dyDescent="0.3">
      <c r="B13" s="79"/>
      <c r="C13" s="80"/>
      <c r="D13" s="80"/>
      <c r="E13" s="81"/>
      <c r="F13" s="81"/>
      <c r="G13" s="81"/>
      <c r="H13" s="80"/>
      <c r="I13" s="80"/>
      <c r="J13" s="80"/>
      <c r="K13" s="80"/>
      <c r="L13" s="82"/>
      <c r="M13" s="25"/>
      <c r="N13" s="25"/>
    </row>
    <row r="14" spans="1:14" ht="18" customHeight="1" x14ac:dyDescent="0.3">
      <c r="B14" s="79"/>
      <c r="C14" s="80"/>
      <c r="D14" s="80"/>
      <c r="E14" s="81"/>
      <c r="F14" s="81"/>
      <c r="G14" s="81"/>
      <c r="H14" s="80"/>
      <c r="I14" s="80"/>
      <c r="J14" s="80"/>
      <c r="K14" s="80"/>
      <c r="L14" s="82"/>
      <c r="M14" s="25"/>
      <c r="N14" s="25"/>
    </row>
    <row r="15" spans="1:14" ht="18" customHeight="1" x14ac:dyDescent="0.3">
      <c r="B15" s="79"/>
      <c r="C15" s="80"/>
      <c r="D15" s="80"/>
      <c r="E15" s="81"/>
      <c r="F15" s="81"/>
      <c r="G15" s="81"/>
      <c r="H15" s="80"/>
      <c r="I15" s="80"/>
      <c r="J15" s="80"/>
      <c r="K15" s="80"/>
      <c r="L15" s="82"/>
      <c r="M15" s="25"/>
      <c r="N15" s="25"/>
    </row>
    <row r="16" spans="1:14" s="56" customFormat="1" ht="18" customHeight="1" x14ac:dyDescent="0.3">
      <c r="B16" s="83" t="s">
        <v>98</v>
      </c>
      <c r="C16" s="84"/>
      <c r="D16" s="84"/>
      <c r="E16" s="85"/>
      <c r="F16" s="85"/>
      <c r="G16" s="85"/>
      <c r="H16" s="84"/>
      <c r="I16" s="84"/>
      <c r="J16" s="84"/>
      <c r="K16" s="84"/>
      <c r="L16" s="86">
        <f>SUM(L17:L18)</f>
        <v>0</v>
      </c>
      <c r="M16" s="57"/>
      <c r="N16" s="57"/>
    </row>
    <row r="17" spans="2:14" s="56" customFormat="1" ht="18" customHeight="1" x14ac:dyDescent="0.3">
      <c r="B17" s="79"/>
      <c r="C17" s="87"/>
      <c r="D17" s="87"/>
      <c r="E17" s="88"/>
      <c r="F17" s="88"/>
      <c r="G17" s="88"/>
      <c r="H17" s="87"/>
      <c r="I17" s="87"/>
      <c r="J17" s="87"/>
      <c r="K17" s="87"/>
      <c r="L17" s="89"/>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0</v>
      </c>
      <c r="M19" s="25"/>
      <c r="N19" s="25"/>
    </row>
    <row r="20" spans="2:14" ht="18" customHeight="1" x14ac:dyDescent="0.3">
      <c r="B20" s="90"/>
      <c r="C20" s="80"/>
      <c r="D20" s="80"/>
      <c r="E20" s="81"/>
      <c r="F20" s="81"/>
      <c r="G20" s="81"/>
      <c r="H20" s="80"/>
      <c r="I20" s="80"/>
      <c r="J20" s="80"/>
      <c r="K20" s="80"/>
      <c r="L20" s="82"/>
      <c r="M20" s="25"/>
      <c r="N20" s="25"/>
    </row>
    <row r="21" spans="2:14" ht="18" customHeight="1" x14ac:dyDescent="0.3">
      <c r="B21" s="90"/>
      <c r="C21" s="80"/>
      <c r="D21" s="80"/>
      <c r="E21" s="81"/>
      <c r="F21" s="81"/>
      <c r="G21" s="81"/>
      <c r="H21" s="80"/>
      <c r="I21" s="80"/>
      <c r="J21" s="80"/>
      <c r="K21" s="80"/>
      <c r="L21" s="82"/>
      <c r="M21" s="25"/>
      <c r="N21" s="25"/>
    </row>
    <row r="22" spans="2:14" ht="18" customHeight="1" x14ac:dyDescent="0.3">
      <c r="B22" s="79"/>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4913657.51</v>
      </c>
      <c r="M36" s="25"/>
      <c r="N36" s="25"/>
    </row>
    <row r="37" spans="1:14" s="104" customFormat="1" ht="18" customHeight="1" x14ac:dyDescent="0.3">
      <c r="B37" s="79" t="s">
        <v>233</v>
      </c>
      <c r="C37" s="80" t="s">
        <v>234</v>
      </c>
      <c r="D37" s="93"/>
      <c r="E37" s="94"/>
      <c r="F37" s="94"/>
      <c r="G37" s="94"/>
      <c r="H37" s="93"/>
      <c r="I37" s="93"/>
      <c r="J37" s="93"/>
      <c r="K37" s="80" t="s">
        <v>235</v>
      </c>
      <c r="L37" s="82">
        <v>4000</v>
      </c>
      <c r="M37" s="105"/>
      <c r="N37" s="105"/>
    </row>
    <row r="38" spans="1:14" ht="18" customHeight="1" x14ac:dyDescent="0.3">
      <c r="B38" s="79" t="s">
        <v>236</v>
      </c>
      <c r="C38" s="80" t="s">
        <v>237</v>
      </c>
      <c r="D38" s="80"/>
      <c r="E38" s="81"/>
      <c r="F38" s="81"/>
      <c r="G38" s="81"/>
      <c r="H38" s="80"/>
      <c r="I38" s="80"/>
      <c r="J38" s="80"/>
      <c r="K38" s="80" t="s">
        <v>235</v>
      </c>
      <c r="L38" s="91">
        <v>4909657.51</v>
      </c>
      <c r="M38" s="105"/>
      <c r="N38" s="25"/>
    </row>
    <row r="39" spans="1:14" ht="18" customHeight="1" x14ac:dyDescent="0.3">
      <c r="B39" s="106" t="s">
        <v>109</v>
      </c>
      <c r="C39" s="107"/>
      <c r="D39" s="107"/>
      <c r="E39" s="108"/>
      <c r="F39" s="108"/>
      <c r="G39" s="108"/>
      <c r="H39" s="107"/>
      <c r="I39" s="107"/>
      <c r="J39" s="107"/>
      <c r="K39" s="107"/>
      <c r="L39" s="109">
        <f>+L11+L16+L19+L25+L29+L33+L36</f>
        <v>10336932.5</v>
      </c>
      <c r="M39" s="25"/>
      <c r="N39" s="2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113</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5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zoomScaleNormal="100" workbookViewId="0">
      <selection activeCell="B38" sqref="B38"/>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60" t="s">
        <v>33</v>
      </c>
      <c r="C4" s="61"/>
      <c r="D4" s="61"/>
      <c r="E4" s="61"/>
      <c r="F4" s="61"/>
      <c r="G4" s="61"/>
      <c r="H4" s="61"/>
      <c r="I4" s="61"/>
      <c r="J4" s="61"/>
      <c r="K4" s="61"/>
      <c r="L4" s="62" t="s">
        <v>75</v>
      </c>
      <c r="M4" s="57"/>
      <c r="N4" s="57"/>
    </row>
    <row r="5" spans="1:14" s="56" customFormat="1" ht="20.100000000000001" customHeight="1" x14ac:dyDescent="0.3">
      <c r="A5" s="59" t="s">
        <v>76</v>
      </c>
      <c r="B5" s="157">
        <v>2022</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SUM(L12:L15)</f>
        <v>739319.05</v>
      </c>
      <c r="M11" s="25"/>
      <c r="N11" s="25"/>
    </row>
    <row r="12" spans="1:14" ht="18" customHeight="1" x14ac:dyDescent="0.3">
      <c r="A12" s="78"/>
      <c r="B12" s="79"/>
      <c r="C12" s="158"/>
      <c r="D12" s="80"/>
      <c r="E12" s="81"/>
      <c r="F12" s="81"/>
      <c r="G12" s="81"/>
      <c r="H12" s="80"/>
      <c r="I12" s="209"/>
      <c r="J12" s="209"/>
      <c r="K12" s="80"/>
      <c r="L12" s="82"/>
      <c r="M12" s="25"/>
      <c r="N12" s="25"/>
    </row>
    <row r="13" spans="1:14" ht="18" customHeight="1" x14ac:dyDescent="0.3">
      <c r="B13" s="79" t="s">
        <v>238</v>
      </c>
      <c r="C13" s="158" t="s">
        <v>172</v>
      </c>
      <c r="D13" s="80" t="s">
        <v>108</v>
      </c>
      <c r="E13" s="81" t="s">
        <v>239</v>
      </c>
      <c r="F13" s="81">
        <v>0</v>
      </c>
      <c r="G13" s="81">
        <v>0</v>
      </c>
      <c r="H13" s="80">
        <v>150</v>
      </c>
      <c r="I13" s="209">
        <v>0</v>
      </c>
      <c r="J13" s="209">
        <v>0</v>
      </c>
      <c r="K13" s="80" t="s">
        <v>240</v>
      </c>
      <c r="L13" s="82">
        <f>+[4]Hoja1!$G$10</f>
        <v>396861</v>
      </c>
      <c r="M13" s="25"/>
      <c r="N13" s="25"/>
    </row>
    <row r="14" spans="1:14" ht="18" customHeight="1" x14ac:dyDescent="0.3">
      <c r="B14" s="79" t="s">
        <v>241</v>
      </c>
      <c r="C14" s="158" t="s">
        <v>172</v>
      </c>
      <c r="D14" s="80" t="s">
        <v>108</v>
      </c>
      <c r="E14" s="81" t="s">
        <v>239</v>
      </c>
      <c r="F14" s="81">
        <v>0</v>
      </c>
      <c r="G14" s="81">
        <v>0</v>
      </c>
      <c r="H14" s="80">
        <v>50</v>
      </c>
      <c r="I14" s="209">
        <v>0</v>
      </c>
      <c r="J14" s="209">
        <v>0</v>
      </c>
      <c r="K14" s="80" t="s">
        <v>240</v>
      </c>
      <c r="L14" s="82">
        <f>+[4]Hoja1!$G$22</f>
        <v>342458.05000000005</v>
      </c>
      <c r="M14" s="25"/>
      <c r="N14" s="25"/>
    </row>
    <row r="15" spans="1:14" ht="18" customHeight="1" x14ac:dyDescent="0.3">
      <c r="B15" s="79"/>
      <c r="C15" s="158"/>
      <c r="D15" s="80"/>
      <c r="E15" s="81"/>
      <c r="F15" s="81"/>
      <c r="G15" s="81"/>
      <c r="H15" s="80"/>
      <c r="I15" s="209"/>
      <c r="J15" s="209"/>
      <c r="K15" s="80"/>
      <c r="L15" s="82"/>
      <c r="M15" s="25"/>
      <c r="N15" s="25"/>
    </row>
    <row r="16" spans="1:14" s="56" customFormat="1" ht="18" customHeight="1" x14ac:dyDescent="0.3">
      <c r="B16" s="83" t="s">
        <v>98</v>
      </c>
      <c r="C16" s="84"/>
      <c r="D16" s="84"/>
      <c r="E16" s="85"/>
      <c r="F16" s="85"/>
      <c r="G16" s="85"/>
      <c r="H16" s="84"/>
      <c r="I16" s="84"/>
      <c r="J16" s="84"/>
      <c r="K16" s="84"/>
      <c r="L16" s="86">
        <f>SUM(L17:L18)</f>
        <v>0</v>
      </c>
      <c r="M16" s="57"/>
      <c r="N16" s="57"/>
    </row>
    <row r="17" spans="2:14" s="56" customFormat="1" ht="18" customHeight="1" x14ac:dyDescent="0.3">
      <c r="B17" s="79"/>
      <c r="C17" s="87"/>
      <c r="D17" s="87"/>
      <c r="E17" s="88"/>
      <c r="F17" s="88"/>
      <c r="G17" s="88"/>
      <c r="H17" s="87"/>
      <c r="I17" s="87"/>
      <c r="J17" s="87"/>
      <c r="K17" s="87"/>
      <c r="L17" s="89"/>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612526</v>
      </c>
      <c r="M19" s="25"/>
      <c r="N19" s="25"/>
    </row>
    <row r="20" spans="2:14" ht="18" customHeight="1" x14ac:dyDescent="0.3">
      <c r="B20" s="90" t="s">
        <v>242</v>
      </c>
      <c r="C20" s="80" t="s">
        <v>243</v>
      </c>
      <c r="D20" s="158" t="s">
        <v>172</v>
      </c>
      <c r="E20" s="80" t="s">
        <v>108</v>
      </c>
      <c r="F20" s="81" t="s">
        <v>239</v>
      </c>
      <c r="G20" s="81">
        <v>0</v>
      </c>
      <c r="H20" s="81" t="s">
        <v>126</v>
      </c>
      <c r="I20" s="209">
        <v>0</v>
      </c>
      <c r="J20" s="209">
        <v>0</v>
      </c>
      <c r="K20" s="80" t="s">
        <v>240</v>
      </c>
      <c r="L20" s="82">
        <f>+[4]Hoja1!$G$12</f>
        <v>187500</v>
      </c>
      <c r="M20" s="25"/>
      <c r="N20" s="25"/>
    </row>
    <row r="21" spans="2:14" ht="18" customHeight="1" x14ac:dyDescent="0.3">
      <c r="B21" s="90" t="s">
        <v>244</v>
      </c>
      <c r="C21" s="80"/>
      <c r="D21" s="80"/>
      <c r="E21" s="81"/>
      <c r="F21" s="81"/>
      <c r="G21" s="81"/>
      <c r="H21" s="80"/>
      <c r="I21" s="80"/>
      <c r="J21" s="80"/>
      <c r="K21" s="80"/>
      <c r="L21" s="82">
        <f>+[4]Hoja1!$G$15</f>
        <v>310000</v>
      </c>
      <c r="M21" s="25"/>
      <c r="N21" s="25"/>
    </row>
    <row r="22" spans="2:14" ht="18" customHeight="1" x14ac:dyDescent="0.3">
      <c r="B22" s="79" t="s">
        <v>245</v>
      </c>
      <c r="C22" s="80"/>
      <c r="D22" s="80"/>
      <c r="E22" s="81"/>
      <c r="F22" s="81"/>
      <c r="G22" s="81"/>
      <c r="H22" s="80"/>
      <c r="I22" s="80"/>
      <c r="J22" s="80"/>
      <c r="K22" s="80"/>
      <c r="L22" s="82">
        <f>+[4]Hoja1!$G$19</f>
        <v>115026</v>
      </c>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131840</v>
      </c>
      <c r="M33" s="57"/>
      <c r="N33" s="57"/>
    </row>
    <row r="34" spans="1:14" s="97" customFormat="1" ht="18" customHeight="1" x14ac:dyDescent="0.3">
      <c r="B34" s="98" t="s">
        <v>246</v>
      </c>
      <c r="C34" s="99"/>
      <c r="D34" s="99"/>
      <c r="E34" s="100"/>
      <c r="F34" s="100"/>
      <c r="G34" s="100"/>
      <c r="H34" s="99"/>
      <c r="I34" s="99"/>
      <c r="J34" s="99"/>
      <c r="K34" s="99"/>
      <c r="L34" s="101">
        <f>+[4]Hoja1!$G$14</f>
        <v>131840</v>
      </c>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0</v>
      </c>
      <c r="M36" s="25"/>
      <c r="N36" s="25"/>
    </row>
    <row r="37" spans="1:14" s="104" customFormat="1" ht="18" customHeight="1" x14ac:dyDescent="0.3">
      <c r="B37" s="92"/>
      <c r="C37" s="93"/>
      <c r="D37" s="93"/>
      <c r="E37" s="94"/>
      <c r="F37" s="94"/>
      <c r="G37" s="94"/>
      <c r="H37" s="93"/>
      <c r="I37" s="93"/>
      <c r="J37" s="93"/>
      <c r="K37" s="93"/>
      <c r="L37" s="95"/>
      <c r="M37" s="105"/>
      <c r="N37" s="105"/>
    </row>
    <row r="38" spans="1:14" ht="18" customHeight="1" x14ac:dyDescent="0.3">
      <c r="B38" s="79"/>
      <c r="C38" s="80"/>
      <c r="D38" s="80"/>
      <c r="E38" s="81"/>
      <c r="F38" s="81"/>
      <c r="G38" s="81"/>
      <c r="H38" s="80"/>
      <c r="I38" s="80"/>
      <c r="J38" s="80"/>
      <c r="K38" s="80"/>
      <c r="L38" s="91"/>
      <c r="M38" s="105"/>
      <c r="N38" s="25"/>
    </row>
    <row r="39" spans="1:14" ht="18" customHeight="1" x14ac:dyDescent="0.3">
      <c r="B39" s="106" t="s">
        <v>109</v>
      </c>
      <c r="C39" s="107"/>
      <c r="D39" s="107"/>
      <c r="E39" s="108"/>
      <c r="F39" s="108"/>
      <c r="G39" s="108"/>
      <c r="H39" s="107"/>
      <c r="I39" s="107"/>
      <c r="J39" s="107"/>
      <c r="K39" s="107"/>
      <c r="L39" s="109">
        <f>+L11+L16+L19+L25+L29+L33+L36</f>
        <v>1483685.05</v>
      </c>
      <c r="M39" s="25"/>
      <c r="N39" s="2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113</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58"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zoomScaleNormal="100" workbookViewId="0">
      <selection activeCell="H18" sqref="H18"/>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60" t="s">
        <v>31</v>
      </c>
      <c r="C4" s="61"/>
      <c r="D4" s="61"/>
      <c r="E4" s="61"/>
      <c r="F4" s="61"/>
      <c r="G4" s="61"/>
      <c r="H4" s="61"/>
      <c r="I4" s="61"/>
      <c r="J4" s="61"/>
      <c r="K4" s="61"/>
      <c r="L4" s="62" t="s">
        <v>75</v>
      </c>
      <c r="M4" s="57"/>
      <c r="N4" s="57"/>
    </row>
    <row r="5" spans="1:14" s="56" customFormat="1" ht="20.100000000000001" customHeight="1" x14ac:dyDescent="0.3">
      <c r="A5" s="59" t="s">
        <v>76</v>
      </c>
      <c r="B5" s="60" t="s">
        <v>247</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SUM(L12:L15)</f>
        <v>4876125.9700000007</v>
      </c>
      <c r="M11" s="25"/>
      <c r="N11" s="25"/>
    </row>
    <row r="12" spans="1:14" ht="18" customHeight="1" x14ac:dyDescent="0.3">
      <c r="A12" s="78"/>
      <c r="B12" s="79" t="s">
        <v>248</v>
      </c>
      <c r="C12" s="80"/>
      <c r="D12" s="80"/>
      <c r="E12" s="81"/>
      <c r="F12" s="81"/>
      <c r="G12" s="81"/>
      <c r="H12" s="80"/>
      <c r="I12" s="80"/>
      <c r="J12" s="80"/>
      <c r="K12" s="210" t="s">
        <v>249</v>
      </c>
      <c r="L12" s="82">
        <v>425400</v>
      </c>
      <c r="M12" s="25"/>
      <c r="N12" s="25"/>
    </row>
    <row r="13" spans="1:14" ht="18" customHeight="1" x14ac:dyDescent="0.3">
      <c r="B13" s="79" t="s">
        <v>250</v>
      </c>
      <c r="C13" s="211">
        <f>+L13/0.02</f>
        <v>30985000</v>
      </c>
      <c r="D13" s="80"/>
      <c r="E13" s="81">
        <v>0.02</v>
      </c>
      <c r="F13" s="81"/>
      <c r="G13" s="81"/>
      <c r="H13" s="80"/>
      <c r="I13" s="80"/>
      <c r="J13" s="80"/>
      <c r="K13" s="80" t="s">
        <v>251</v>
      </c>
      <c r="L13" s="82">
        <v>619700</v>
      </c>
      <c r="M13" s="25"/>
      <c r="N13" s="25"/>
    </row>
    <row r="14" spans="1:14" ht="18" customHeight="1" x14ac:dyDescent="0.3">
      <c r="B14" s="79" t="s">
        <v>252</v>
      </c>
      <c r="C14" s="80"/>
      <c r="D14" s="80"/>
      <c r="E14" s="81"/>
      <c r="F14" s="81"/>
      <c r="G14" s="81"/>
      <c r="H14" s="80"/>
      <c r="I14" s="80"/>
      <c r="J14" s="80"/>
      <c r="K14" s="80"/>
      <c r="L14" s="82">
        <v>3831025.97</v>
      </c>
      <c r="M14" s="25"/>
      <c r="N14" s="25"/>
    </row>
    <row r="15" spans="1:14" ht="18" customHeight="1" x14ac:dyDescent="0.3">
      <c r="B15" s="79"/>
      <c r="C15" s="80"/>
      <c r="D15" s="80"/>
      <c r="E15" s="81"/>
      <c r="F15" s="81"/>
      <c r="G15" s="81"/>
      <c r="H15" s="80"/>
      <c r="I15" s="80"/>
      <c r="J15" s="80"/>
      <c r="K15" s="80"/>
      <c r="L15" s="82"/>
      <c r="M15" s="25"/>
      <c r="N15" s="25"/>
    </row>
    <row r="16" spans="1:14" s="56" customFormat="1" ht="18" customHeight="1" x14ac:dyDescent="0.3">
      <c r="B16" s="83" t="s">
        <v>98</v>
      </c>
      <c r="C16" s="84"/>
      <c r="D16" s="84"/>
      <c r="E16" s="85"/>
      <c r="F16" s="85"/>
      <c r="G16" s="85"/>
      <c r="H16" s="84"/>
      <c r="I16" s="84"/>
      <c r="J16" s="84"/>
      <c r="K16" s="84"/>
      <c r="L16" s="86">
        <f>SUM(L17:L18)</f>
        <v>0</v>
      </c>
      <c r="M16" s="57"/>
      <c r="N16" s="57"/>
    </row>
    <row r="17" spans="2:14" s="56" customFormat="1" ht="18" customHeight="1" x14ac:dyDescent="0.3">
      <c r="B17" s="79"/>
      <c r="C17" s="87"/>
      <c r="D17" s="87"/>
      <c r="E17" s="88"/>
      <c r="F17" s="88"/>
      <c r="G17" s="88"/>
      <c r="H17" s="87"/>
      <c r="I17" s="87"/>
      <c r="J17" s="87"/>
      <c r="K17" s="87"/>
      <c r="L17" s="89"/>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0</v>
      </c>
      <c r="M19" s="25"/>
      <c r="N19" s="25"/>
    </row>
    <row r="20" spans="2:14" ht="18" customHeight="1" x14ac:dyDescent="0.3">
      <c r="B20" s="90"/>
      <c r="C20" s="80"/>
      <c r="D20" s="80"/>
      <c r="E20" s="81"/>
      <c r="F20" s="81"/>
      <c r="G20" s="81"/>
      <c r="H20" s="80"/>
      <c r="I20" s="80"/>
      <c r="J20" s="80"/>
      <c r="K20" s="80"/>
      <c r="L20" s="82"/>
      <c r="M20" s="25"/>
      <c r="N20" s="25"/>
    </row>
    <row r="21" spans="2:14" ht="18" customHeight="1" x14ac:dyDescent="0.3">
      <c r="B21" s="90"/>
      <c r="C21" s="80"/>
      <c r="D21" s="80"/>
      <c r="E21" s="81"/>
      <c r="F21" s="81"/>
      <c r="G21" s="81"/>
      <c r="H21" s="80"/>
      <c r="I21" s="80"/>
      <c r="J21" s="80"/>
      <c r="K21" s="80"/>
      <c r="L21" s="82"/>
      <c r="M21" s="25"/>
      <c r="N21" s="25"/>
    </row>
    <row r="22" spans="2:14" ht="18" customHeight="1" x14ac:dyDescent="0.3">
      <c r="B22" s="79"/>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0</v>
      </c>
      <c r="M36" s="25"/>
      <c r="N36" s="25"/>
    </row>
    <row r="37" spans="1:14" s="104" customFormat="1" ht="18" customHeight="1" x14ac:dyDescent="0.3">
      <c r="B37" s="92"/>
      <c r="C37" s="93"/>
      <c r="D37" s="93"/>
      <c r="E37" s="94"/>
      <c r="F37" s="94"/>
      <c r="G37" s="94"/>
      <c r="H37" s="93"/>
      <c r="I37" s="93"/>
      <c r="J37" s="93"/>
      <c r="K37" s="93"/>
      <c r="L37" s="95"/>
      <c r="M37" s="105"/>
      <c r="N37" s="105"/>
    </row>
    <row r="38" spans="1:14" ht="18" customHeight="1" x14ac:dyDescent="0.3">
      <c r="B38" s="79"/>
      <c r="C38" s="80"/>
      <c r="D38" s="80"/>
      <c r="E38" s="81"/>
      <c r="F38" s="81"/>
      <c r="G38" s="81"/>
      <c r="H38" s="80"/>
      <c r="I38" s="80"/>
      <c r="J38" s="80"/>
      <c r="K38" s="80"/>
      <c r="L38" s="91"/>
      <c r="M38" s="105"/>
      <c r="N38" s="25"/>
    </row>
    <row r="39" spans="1:14" ht="18" customHeight="1" x14ac:dyDescent="0.3">
      <c r="B39" s="106" t="s">
        <v>109</v>
      </c>
      <c r="C39" s="107"/>
      <c r="D39" s="107"/>
      <c r="E39" s="108"/>
      <c r="F39" s="108"/>
      <c r="G39" s="108"/>
      <c r="H39" s="107"/>
      <c r="I39" s="107"/>
      <c r="J39" s="107"/>
      <c r="K39" s="107"/>
      <c r="L39" s="109">
        <f>+L11+L16+L19+L25+L29+L33+L36</f>
        <v>4876125.9700000007</v>
      </c>
      <c r="M39" s="25"/>
      <c r="N39" s="2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113</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6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zoomScaleNormal="100" workbookViewId="0">
      <selection activeCell="B7" sqref="B7"/>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253</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60" t="s">
        <v>27</v>
      </c>
      <c r="C4" s="61"/>
      <c r="D4" s="61"/>
      <c r="E4" s="61"/>
      <c r="F4" s="61"/>
      <c r="G4" s="61"/>
      <c r="H4" s="61"/>
      <c r="I4" s="61"/>
      <c r="J4" s="61"/>
      <c r="K4" s="61"/>
      <c r="L4" s="62" t="s">
        <v>75</v>
      </c>
      <c r="M4" s="57"/>
      <c r="N4" s="57"/>
    </row>
    <row r="5" spans="1:14" s="56" customFormat="1" ht="20.100000000000001" customHeight="1" x14ac:dyDescent="0.3">
      <c r="A5" s="59" t="s">
        <v>76</v>
      </c>
      <c r="B5" s="157" t="s">
        <v>254</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SUM(L12:L15)</f>
        <v>666552.87</v>
      </c>
      <c r="M11" s="25"/>
      <c r="N11" s="25"/>
    </row>
    <row r="12" spans="1:14" ht="18" customHeight="1" x14ac:dyDescent="0.3">
      <c r="A12" s="78"/>
      <c r="B12" s="79"/>
      <c r="C12" s="80"/>
      <c r="D12" s="80"/>
      <c r="E12" s="81"/>
      <c r="F12" s="81"/>
      <c r="G12" s="81"/>
      <c r="H12" s="80"/>
      <c r="I12" s="80"/>
      <c r="J12" s="80"/>
      <c r="K12" s="80"/>
      <c r="L12" s="82"/>
      <c r="M12" s="25"/>
      <c r="N12" s="25"/>
    </row>
    <row r="13" spans="1:14" ht="18" customHeight="1" x14ac:dyDescent="0.3">
      <c r="B13" s="79" t="s">
        <v>255</v>
      </c>
      <c r="C13" s="212" t="s">
        <v>256</v>
      </c>
      <c r="D13" s="80" t="s">
        <v>129</v>
      </c>
      <c r="E13" s="81">
        <v>0</v>
      </c>
      <c r="F13" s="81">
        <v>0</v>
      </c>
      <c r="G13" s="81">
        <v>0</v>
      </c>
      <c r="H13" s="80">
        <v>0</v>
      </c>
      <c r="I13" s="80"/>
      <c r="J13" s="80"/>
      <c r="K13" s="80" t="s">
        <v>257</v>
      </c>
      <c r="L13" s="82">
        <f>+[5]Hoja1!$G$12</f>
        <v>10100</v>
      </c>
      <c r="M13" s="25"/>
      <c r="N13" s="25"/>
    </row>
    <row r="14" spans="1:14" ht="18" customHeight="1" x14ac:dyDescent="0.3">
      <c r="B14" s="79" t="s">
        <v>128</v>
      </c>
      <c r="C14" s="80" t="s">
        <v>258</v>
      </c>
      <c r="D14" s="80" t="s">
        <v>129</v>
      </c>
      <c r="E14" s="81">
        <v>0</v>
      </c>
      <c r="F14" s="81">
        <v>0</v>
      </c>
      <c r="G14" s="81">
        <v>0</v>
      </c>
      <c r="H14" s="80">
        <v>0</v>
      </c>
      <c r="I14" s="80"/>
      <c r="J14" s="80"/>
      <c r="K14" s="80"/>
      <c r="L14" s="82">
        <f>+[5]Hoja1!$G$18</f>
        <v>220500</v>
      </c>
      <c r="M14" s="25"/>
      <c r="N14" s="25"/>
    </row>
    <row r="15" spans="1:14" ht="18" customHeight="1" x14ac:dyDescent="0.3">
      <c r="B15" s="79" t="s">
        <v>133</v>
      </c>
      <c r="C15" s="80" t="s">
        <v>259</v>
      </c>
      <c r="D15" s="80" t="s">
        <v>108</v>
      </c>
      <c r="E15" s="81">
        <v>0</v>
      </c>
      <c r="F15" s="81">
        <v>0</v>
      </c>
      <c r="G15" s="81">
        <v>0</v>
      </c>
      <c r="H15" s="80">
        <v>0</v>
      </c>
      <c r="I15" s="80"/>
      <c r="J15" s="80"/>
      <c r="K15" s="80"/>
      <c r="L15" s="82">
        <f>+[5]Hoja1!$G$21</f>
        <v>435952.87</v>
      </c>
      <c r="M15" s="25"/>
      <c r="N15" s="25"/>
    </row>
    <row r="16" spans="1:14" s="56" customFormat="1" ht="18" customHeight="1" x14ac:dyDescent="0.3">
      <c r="B16" s="83" t="s">
        <v>98</v>
      </c>
      <c r="C16" s="84"/>
      <c r="D16" s="84"/>
      <c r="E16" s="85"/>
      <c r="F16" s="85"/>
      <c r="G16" s="85"/>
      <c r="H16" s="84"/>
      <c r="I16" s="84"/>
      <c r="J16" s="84"/>
      <c r="K16" s="84"/>
      <c r="L16" s="86">
        <f>SUM(L17:L18)</f>
        <v>0</v>
      </c>
      <c r="M16" s="57"/>
      <c r="N16" s="57"/>
    </row>
    <row r="17" spans="2:14" s="56" customFormat="1" ht="18" customHeight="1" x14ac:dyDescent="0.3">
      <c r="B17" s="79"/>
      <c r="C17" s="87"/>
      <c r="D17" s="87"/>
      <c r="E17" s="88"/>
      <c r="F17" s="88"/>
      <c r="G17" s="88"/>
      <c r="H17" s="87"/>
      <c r="I17" s="87"/>
      <c r="J17" s="87"/>
      <c r="K17" s="87"/>
      <c r="L17" s="89"/>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31000</v>
      </c>
      <c r="M19" s="25"/>
      <c r="N19" s="25"/>
    </row>
    <row r="20" spans="2:14" ht="18" customHeight="1" x14ac:dyDescent="0.3">
      <c r="B20" s="90" t="s">
        <v>260</v>
      </c>
      <c r="C20" s="80" t="s">
        <v>126</v>
      </c>
      <c r="D20" s="80" t="s">
        <v>129</v>
      </c>
      <c r="E20" s="81">
        <v>0</v>
      </c>
      <c r="F20" s="81">
        <v>0</v>
      </c>
      <c r="G20" s="81">
        <v>0</v>
      </c>
      <c r="H20" s="80">
        <v>0</v>
      </c>
      <c r="I20" s="80"/>
      <c r="J20" s="80"/>
      <c r="K20" s="80"/>
      <c r="L20" s="82">
        <f>+[5]Hoja1!$G$14</f>
        <v>31000</v>
      </c>
      <c r="M20" s="25"/>
      <c r="N20" s="25"/>
    </row>
    <row r="21" spans="2:14" ht="18" customHeight="1" x14ac:dyDescent="0.3">
      <c r="B21" s="90"/>
      <c r="C21" s="80"/>
      <c r="D21" s="80"/>
      <c r="E21" s="81"/>
      <c r="F21" s="81"/>
      <c r="G21" s="81"/>
      <c r="H21" s="80"/>
      <c r="I21" s="80"/>
      <c r="J21" s="80"/>
      <c r="K21" s="80"/>
      <c r="L21" s="82"/>
      <c r="M21" s="25"/>
      <c r="N21" s="25"/>
    </row>
    <row r="22" spans="2:14" ht="18" customHeight="1" x14ac:dyDescent="0.3">
      <c r="B22" s="79"/>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0</v>
      </c>
      <c r="M36" s="25"/>
      <c r="N36" s="25"/>
    </row>
    <row r="37" spans="1:14" s="104" customFormat="1" ht="18" customHeight="1" x14ac:dyDescent="0.3">
      <c r="B37" s="92"/>
      <c r="C37" s="93"/>
      <c r="D37" s="93"/>
      <c r="E37" s="94"/>
      <c r="F37" s="94"/>
      <c r="G37" s="94"/>
      <c r="H37" s="93"/>
      <c r="I37" s="93"/>
      <c r="J37" s="93"/>
      <c r="K37" s="93"/>
      <c r="L37" s="95"/>
      <c r="M37" s="105"/>
      <c r="N37" s="105"/>
    </row>
    <row r="38" spans="1:14" ht="18" customHeight="1" x14ac:dyDescent="0.3">
      <c r="B38" s="79"/>
      <c r="C38" s="80"/>
      <c r="D38" s="80"/>
      <c r="E38" s="81"/>
      <c r="F38" s="81"/>
      <c r="G38" s="81"/>
      <c r="H38" s="80"/>
      <c r="I38" s="80"/>
      <c r="J38" s="80"/>
      <c r="K38" s="80"/>
      <c r="L38" s="91"/>
      <c r="M38" s="105"/>
      <c r="N38" s="25"/>
    </row>
    <row r="39" spans="1:14" ht="18" customHeight="1" x14ac:dyDescent="0.3">
      <c r="B39" s="106" t="s">
        <v>109</v>
      </c>
      <c r="C39" s="107"/>
      <c r="D39" s="107"/>
      <c r="E39" s="108"/>
      <c r="F39" s="108"/>
      <c r="G39" s="108"/>
      <c r="H39" s="107"/>
      <c r="I39" s="107"/>
      <c r="J39" s="107"/>
      <c r="K39" s="107"/>
      <c r="L39" s="109">
        <f>+L11+L16+L19+L25+L29+L33+L36</f>
        <v>697552.87</v>
      </c>
      <c r="M39" s="25"/>
      <c r="N39" s="2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113</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58"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zoomScaleNormal="100" workbookViewId="0">
      <selection activeCell="B9" sqref="B9:B10"/>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60" t="s">
        <v>25</v>
      </c>
      <c r="C4" s="61"/>
      <c r="D4" s="61"/>
      <c r="E4" s="61"/>
      <c r="F4" s="61"/>
      <c r="G4" s="61"/>
      <c r="H4" s="61"/>
      <c r="I4" s="61"/>
      <c r="J4" s="61"/>
      <c r="K4" s="61"/>
      <c r="L4" s="62" t="s">
        <v>75</v>
      </c>
      <c r="M4" s="57"/>
      <c r="N4" s="57"/>
    </row>
    <row r="5" spans="1:14" s="56" customFormat="1" ht="20.100000000000001" customHeight="1" x14ac:dyDescent="0.3">
      <c r="A5" s="59" t="s">
        <v>76</v>
      </c>
      <c r="B5" s="60">
        <v>2022</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SUM(L12:L15)</f>
        <v>205129.69</v>
      </c>
      <c r="M11" s="25"/>
      <c r="N11" s="25"/>
    </row>
    <row r="12" spans="1:14" ht="18" customHeight="1" x14ac:dyDescent="0.3">
      <c r="A12" s="78"/>
      <c r="B12" s="79" t="s">
        <v>128</v>
      </c>
      <c r="C12" s="80" t="s">
        <v>261</v>
      </c>
      <c r="D12" s="80" t="s">
        <v>125</v>
      </c>
      <c r="E12" s="81">
        <v>0</v>
      </c>
      <c r="F12" s="81">
        <v>0</v>
      </c>
      <c r="G12" s="81">
        <v>0</v>
      </c>
      <c r="H12" s="80">
        <v>250</v>
      </c>
      <c r="I12" s="80">
        <v>0</v>
      </c>
      <c r="J12" s="80">
        <v>0</v>
      </c>
      <c r="K12" s="80" t="s">
        <v>262</v>
      </c>
      <c r="L12" s="82">
        <f>+'[6]imputación ingresos'!$D$13</f>
        <v>79800</v>
      </c>
      <c r="M12" s="25"/>
      <c r="N12" s="25"/>
    </row>
    <row r="13" spans="1:14" ht="18" customHeight="1" x14ac:dyDescent="0.3">
      <c r="B13" s="79" t="s">
        <v>263</v>
      </c>
      <c r="C13" s="80" t="s">
        <v>261</v>
      </c>
      <c r="D13" s="80" t="s">
        <v>125</v>
      </c>
      <c r="E13" s="81">
        <v>0</v>
      </c>
      <c r="F13" s="81">
        <v>0</v>
      </c>
      <c r="G13" s="81">
        <v>0</v>
      </c>
      <c r="H13" s="80">
        <v>200</v>
      </c>
      <c r="I13" s="80">
        <v>0</v>
      </c>
      <c r="J13" s="80">
        <v>0</v>
      </c>
      <c r="K13" s="80" t="s">
        <v>262</v>
      </c>
      <c r="L13" s="82">
        <f>+'[6]imputación ingresos'!$D$16</f>
        <v>123640</v>
      </c>
      <c r="M13" s="25"/>
      <c r="N13" s="25"/>
    </row>
    <row r="14" spans="1:14" ht="18" customHeight="1" x14ac:dyDescent="0.3">
      <c r="B14" s="79" t="s">
        <v>133</v>
      </c>
      <c r="C14" s="80" t="s">
        <v>132</v>
      </c>
      <c r="D14" s="80" t="s">
        <v>125</v>
      </c>
      <c r="E14" s="81">
        <v>0</v>
      </c>
      <c r="F14" s="81">
        <v>0</v>
      </c>
      <c r="G14" s="81">
        <v>0</v>
      </c>
      <c r="H14" s="80">
        <v>0</v>
      </c>
      <c r="I14" s="80">
        <v>0</v>
      </c>
      <c r="J14" s="80">
        <v>0</v>
      </c>
      <c r="K14" s="80" t="s">
        <v>132</v>
      </c>
      <c r="L14" s="82">
        <f>+'[6]imputación ingresos'!$D$17</f>
        <v>1689.69</v>
      </c>
      <c r="M14" s="25"/>
      <c r="N14" s="25"/>
    </row>
    <row r="15" spans="1:14" ht="18" customHeight="1" x14ac:dyDescent="0.3">
      <c r="B15" s="79"/>
      <c r="C15" s="80"/>
      <c r="D15" s="80"/>
      <c r="E15" s="81"/>
      <c r="F15" s="81"/>
      <c r="G15" s="81"/>
      <c r="H15" s="80"/>
      <c r="I15" s="80"/>
      <c r="J15" s="80"/>
      <c r="K15" s="80"/>
      <c r="L15" s="82"/>
      <c r="M15" s="25"/>
      <c r="N15" s="25"/>
    </row>
    <row r="16" spans="1:14" s="56" customFormat="1" ht="18" customHeight="1" x14ac:dyDescent="0.3">
      <c r="B16" s="83" t="s">
        <v>98</v>
      </c>
      <c r="C16" s="84"/>
      <c r="D16" s="84"/>
      <c r="E16" s="85"/>
      <c r="F16" s="85"/>
      <c r="G16" s="85"/>
      <c r="H16" s="84"/>
      <c r="I16" s="84"/>
      <c r="J16" s="84"/>
      <c r="K16" s="84"/>
      <c r="L16" s="86">
        <f>SUM(L17:L18)</f>
        <v>0</v>
      </c>
      <c r="M16" s="57"/>
      <c r="N16" s="57"/>
    </row>
    <row r="17" spans="2:14" s="56" customFormat="1" ht="18" customHeight="1" x14ac:dyDescent="0.3">
      <c r="B17" s="79"/>
      <c r="C17" s="87"/>
      <c r="D17" s="87"/>
      <c r="E17" s="88"/>
      <c r="F17" s="88"/>
      <c r="G17" s="88"/>
      <c r="H17" s="87"/>
      <c r="I17" s="87"/>
      <c r="J17" s="87"/>
      <c r="K17" s="87"/>
      <c r="L17" s="89"/>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0</v>
      </c>
      <c r="M19" s="25"/>
      <c r="N19" s="25"/>
    </row>
    <row r="20" spans="2:14" ht="18" customHeight="1" x14ac:dyDescent="0.3">
      <c r="B20" s="90"/>
      <c r="C20" s="80"/>
      <c r="D20" s="80"/>
      <c r="E20" s="81"/>
      <c r="F20" s="81"/>
      <c r="G20" s="81"/>
      <c r="H20" s="80"/>
      <c r="I20" s="80"/>
      <c r="J20" s="80"/>
      <c r="K20" s="80"/>
      <c r="L20" s="82"/>
      <c r="M20" s="25"/>
      <c r="N20" s="25"/>
    </row>
    <row r="21" spans="2:14" ht="18" customHeight="1" x14ac:dyDescent="0.3">
      <c r="B21" s="90"/>
      <c r="C21" s="80"/>
      <c r="D21" s="80"/>
      <c r="E21" s="81"/>
      <c r="F21" s="81"/>
      <c r="G21" s="81"/>
      <c r="H21" s="80"/>
      <c r="I21" s="80"/>
      <c r="J21" s="80"/>
      <c r="K21" s="80"/>
      <c r="L21" s="82"/>
      <c r="M21" s="25"/>
      <c r="N21" s="25"/>
    </row>
    <row r="22" spans="2:14" ht="18" customHeight="1" x14ac:dyDescent="0.3">
      <c r="B22" s="79"/>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0</v>
      </c>
      <c r="M36" s="25"/>
      <c r="N36" s="25"/>
    </row>
    <row r="37" spans="1:14" s="104" customFormat="1" ht="18" customHeight="1" x14ac:dyDescent="0.3">
      <c r="B37" s="92"/>
      <c r="C37" s="93"/>
      <c r="D37" s="93"/>
      <c r="E37" s="94"/>
      <c r="F37" s="94"/>
      <c r="G37" s="94"/>
      <c r="H37" s="93"/>
      <c r="I37" s="93"/>
      <c r="J37" s="93"/>
      <c r="K37" s="93"/>
      <c r="L37" s="95"/>
      <c r="M37" s="105"/>
      <c r="N37" s="105"/>
    </row>
    <row r="38" spans="1:14" ht="18" customHeight="1" x14ac:dyDescent="0.3">
      <c r="B38" s="79"/>
      <c r="C38" s="80"/>
      <c r="D38" s="80"/>
      <c r="E38" s="81"/>
      <c r="F38" s="81"/>
      <c r="G38" s="81"/>
      <c r="H38" s="80"/>
      <c r="I38" s="80"/>
      <c r="J38" s="80"/>
      <c r="K38" s="80"/>
      <c r="L38" s="91"/>
      <c r="M38" s="105"/>
      <c r="N38" s="25"/>
    </row>
    <row r="39" spans="1:14" ht="18" customHeight="1" x14ac:dyDescent="0.3">
      <c r="B39" s="106" t="s">
        <v>109</v>
      </c>
      <c r="C39" s="107"/>
      <c r="D39" s="107"/>
      <c r="E39" s="108"/>
      <c r="F39" s="108"/>
      <c r="G39" s="108"/>
      <c r="H39" s="107"/>
      <c r="I39" s="107"/>
      <c r="J39" s="107"/>
      <c r="K39" s="107"/>
      <c r="L39" s="109">
        <f>+L11+L16+L19+L25+L29+L33+L36</f>
        <v>205129.69</v>
      </c>
      <c r="M39" s="25"/>
      <c r="N39" s="2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113</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58"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showGridLines="0" zoomScaleNormal="100" workbookViewId="0">
      <selection activeCell="B13" sqref="B13"/>
    </sheetView>
  </sheetViews>
  <sheetFormatPr baseColWidth="10" defaultRowHeight="15" x14ac:dyDescent="0.25"/>
  <cols>
    <col min="1" max="1" width="13" customWidth="1"/>
    <col min="2" max="2" width="54"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130" t="s">
        <v>71</v>
      </c>
      <c r="C1" s="57"/>
      <c r="D1" s="57"/>
      <c r="E1" s="57"/>
      <c r="F1" s="57"/>
      <c r="G1" s="57"/>
      <c r="H1" s="57"/>
      <c r="I1" s="57"/>
      <c r="J1" s="57"/>
      <c r="K1" s="57"/>
      <c r="L1" s="57"/>
      <c r="M1" s="57"/>
      <c r="N1" s="57"/>
    </row>
    <row r="2" spans="1:14" s="56" customFormat="1" ht="18" customHeight="1" x14ac:dyDescent="0.3">
      <c r="A2" s="131" t="s">
        <v>72</v>
      </c>
      <c r="C2" s="57"/>
      <c r="D2" s="57"/>
      <c r="E2" s="57"/>
      <c r="F2" s="57"/>
      <c r="G2" s="57"/>
      <c r="H2" s="57"/>
      <c r="I2" s="57"/>
      <c r="J2" s="57"/>
      <c r="K2" s="57"/>
      <c r="L2" s="57"/>
      <c r="M2" s="57"/>
      <c r="N2" s="57"/>
    </row>
    <row r="3" spans="1:14" s="56" customFormat="1" ht="15.95" customHeight="1" x14ac:dyDescent="0.3">
      <c r="A3" s="131"/>
      <c r="C3" s="57"/>
      <c r="D3" s="57"/>
      <c r="E3" s="57"/>
      <c r="F3" s="57"/>
      <c r="G3" s="57"/>
      <c r="H3" s="57"/>
      <c r="I3" s="57"/>
      <c r="J3" s="57"/>
      <c r="K3" s="57"/>
      <c r="L3" s="57"/>
      <c r="M3" s="57"/>
      <c r="N3" s="57"/>
    </row>
    <row r="4" spans="1:14" s="56" customFormat="1" ht="20.100000000000001" customHeight="1" x14ac:dyDescent="0.3">
      <c r="A4" s="59" t="s">
        <v>73</v>
      </c>
      <c r="B4" s="60" t="s">
        <v>22</v>
      </c>
      <c r="C4" s="132"/>
      <c r="D4" s="132"/>
      <c r="E4" s="132"/>
      <c r="F4" s="132"/>
      <c r="G4" s="132"/>
      <c r="H4" s="132"/>
      <c r="I4" s="132"/>
      <c r="J4" s="132"/>
      <c r="K4" s="132"/>
      <c r="L4" s="133" t="s">
        <v>75</v>
      </c>
      <c r="M4" s="57"/>
      <c r="N4" s="57"/>
    </row>
    <row r="5" spans="1:14" s="56" customFormat="1" ht="20.100000000000001" customHeight="1" x14ac:dyDescent="0.3">
      <c r="A5" s="59" t="s">
        <v>76</v>
      </c>
      <c r="B5" s="60" t="s">
        <v>264</v>
      </c>
      <c r="C5" s="132"/>
      <c r="D5" s="132"/>
      <c r="E5" s="132"/>
      <c r="F5" s="132"/>
      <c r="G5" s="132"/>
      <c r="H5" s="132"/>
      <c r="I5" s="132"/>
      <c r="J5" s="132"/>
      <c r="K5" s="132"/>
      <c r="L5" s="132"/>
      <c r="M5" s="57"/>
      <c r="N5" s="57"/>
    </row>
    <row r="6" spans="1:14" s="56" customFormat="1" ht="15.95" customHeight="1" x14ac:dyDescent="0.3">
      <c r="B6" s="57"/>
      <c r="C6" s="132"/>
      <c r="D6" s="132"/>
      <c r="E6" s="132"/>
      <c r="F6" s="132"/>
      <c r="G6" s="132"/>
      <c r="H6" s="132"/>
      <c r="I6" s="132"/>
      <c r="J6" s="132"/>
      <c r="K6" s="132"/>
      <c r="L6" s="132"/>
      <c r="M6" s="57"/>
      <c r="N6" s="57"/>
    </row>
    <row r="7" spans="1:14" s="56" customFormat="1" ht="15.95" customHeight="1" x14ac:dyDescent="0.3">
      <c r="B7" s="134"/>
      <c r="C7" s="132"/>
      <c r="D7" s="132"/>
      <c r="E7" s="132"/>
      <c r="F7" s="132"/>
      <c r="G7" s="132"/>
      <c r="H7" s="132"/>
      <c r="I7" s="132"/>
      <c r="J7" s="132"/>
      <c r="K7" s="132"/>
      <c r="L7" s="132"/>
      <c r="M7" s="57"/>
      <c r="N7" s="57"/>
    </row>
    <row r="8" spans="1:14" s="56" customFormat="1" ht="15.95" customHeight="1" x14ac:dyDescent="0.3">
      <c r="A8" s="65" t="s">
        <v>77</v>
      </c>
      <c r="B8" s="135" t="s">
        <v>78</v>
      </c>
      <c r="C8" s="135" t="s">
        <v>79</v>
      </c>
      <c r="D8" s="135" t="s">
        <v>80</v>
      </c>
      <c r="E8" s="135"/>
      <c r="F8" s="136" t="s">
        <v>81</v>
      </c>
      <c r="G8" s="136"/>
      <c r="H8" s="135" t="s">
        <v>82</v>
      </c>
      <c r="I8" s="137" t="s">
        <v>83</v>
      </c>
      <c r="J8" s="137"/>
      <c r="K8" s="135" t="s">
        <v>84</v>
      </c>
      <c r="L8" s="135"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SUM(L12:L18)</f>
        <v>3344927</v>
      </c>
      <c r="M11" s="25"/>
      <c r="N11" s="25"/>
    </row>
    <row r="12" spans="1:14" ht="18" customHeight="1" x14ac:dyDescent="0.3">
      <c r="A12" s="78"/>
      <c r="B12" s="79" t="s">
        <v>265</v>
      </c>
      <c r="C12" s="80" t="s">
        <v>266</v>
      </c>
      <c r="D12" s="80" t="s">
        <v>121</v>
      </c>
      <c r="E12" s="81"/>
      <c r="F12" s="81"/>
      <c r="G12" s="81"/>
      <c r="H12" s="213">
        <v>0</v>
      </c>
      <c r="I12" s="213">
        <v>300</v>
      </c>
      <c r="J12" s="213">
        <v>1300</v>
      </c>
      <c r="K12" s="213" t="s">
        <v>267</v>
      </c>
      <c r="L12" s="214">
        <f>+'[7]Ingresos 2022'!B54+'[7]Ingresos 2022'!H54</f>
        <v>647790</v>
      </c>
      <c r="M12" s="25"/>
      <c r="N12" s="25"/>
    </row>
    <row r="13" spans="1:14" ht="18" customHeight="1" x14ac:dyDescent="0.3">
      <c r="A13" s="78"/>
      <c r="B13" s="141" t="s">
        <v>268</v>
      </c>
      <c r="C13" s="80" t="s">
        <v>269</v>
      </c>
      <c r="D13" s="80" t="s">
        <v>270</v>
      </c>
      <c r="E13" s="81"/>
      <c r="F13" s="81"/>
      <c r="G13" s="81"/>
      <c r="H13" s="213">
        <v>250</v>
      </c>
      <c r="I13" s="213"/>
      <c r="J13" s="213"/>
      <c r="K13" s="213" t="s">
        <v>267</v>
      </c>
      <c r="L13" s="214">
        <f>+'[7]Ingresos 2022'!E54</f>
        <v>110180</v>
      </c>
      <c r="M13" s="25"/>
      <c r="N13" s="25"/>
    </row>
    <row r="14" spans="1:14" ht="18" customHeight="1" x14ac:dyDescent="0.3">
      <c r="A14" s="78"/>
      <c r="B14" s="79" t="s">
        <v>271</v>
      </c>
      <c r="C14" s="80" t="s">
        <v>272</v>
      </c>
      <c r="D14" s="80" t="s">
        <v>270</v>
      </c>
      <c r="E14" s="81"/>
      <c r="F14" s="81"/>
      <c r="G14" s="81"/>
      <c r="H14" s="213">
        <v>500</v>
      </c>
      <c r="I14" s="213"/>
      <c r="J14" s="213"/>
      <c r="K14" s="213" t="s">
        <v>267</v>
      </c>
      <c r="L14" s="214">
        <v>2000</v>
      </c>
      <c r="M14" s="25"/>
      <c r="N14" s="25"/>
    </row>
    <row r="15" spans="1:14" ht="18" customHeight="1" x14ac:dyDescent="0.3">
      <c r="B15" s="141" t="s">
        <v>273</v>
      </c>
      <c r="C15" s="80" t="s">
        <v>274</v>
      </c>
      <c r="D15" s="80" t="s">
        <v>270</v>
      </c>
      <c r="E15" s="81"/>
      <c r="F15" s="81"/>
      <c r="G15" s="81"/>
      <c r="H15" s="213">
        <v>8</v>
      </c>
      <c r="I15" s="213"/>
      <c r="J15" s="213"/>
      <c r="K15" s="213" t="s">
        <v>275</v>
      </c>
      <c r="L15" s="214">
        <v>0</v>
      </c>
      <c r="M15" s="25"/>
      <c r="N15" s="25"/>
    </row>
    <row r="16" spans="1:14" ht="18" customHeight="1" x14ac:dyDescent="0.3">
      <c r="B16" s="141" t="s">
        <v>276</v>
      </c>
      <c r="C16" s="80" t="s">
        <v>277</v>
      </c>
      <c r="D16" s="80" t="s">
        <v>278</v>
      </c>
      <c r="E16" s="81"/>
      <c r="F16" s="81"/>
      <c r="G16" s="81"/>
      <c r="H16" s="213">
        <v>0</v>
      </c>
      <c r="I16" s="213">
        <v>400</v>
      </c>
      <c r="J16" s="213">
        <v>500</v>
      </c>
      <c r="K16" s="213" t="s">
        <v>267</v>
      </c>
      <c r="L16" s="214">
        <f>+'[7]Ingresos 2022'!K54+'[7]Ingresos 2022'!M54-'Nueva Escocia'!L14</f>
        <v>75400</v>
      </c>
      <c r="M16" s="25"/>
      <c r="N16" s="25"/>
    </row>
    <row r="17" spans="2:14" ht="18" customHeight="1" x14ac:dyDescent="0.3">
      <c r="B17" s="141" t="s">
        <v>279</v>
      </c>
      <c r="C17" s="80"/>
      <c r="D17" s="80"/>
      <c r="E17" s="81"/>
      <c r="F17" s="81"/>
      <c r="G17" s="81"/>
      <c r="H17" s="213"/>
      <c r="I17" s="213"/>
      <c r="J17" s="213"/>
      <c r="K17" s="213" t="s">
        <v>280</v>
      </c>
      <c r="L17" s="214">
        <v>310000</v>
      </c>
      <c r="M17" s="25"/>
      <c r="N17" s="25"/>
    </row>
    <row r="18" spans="2:14" ht="18" customHeight="1" x14ac:dyDescent="0.3">
      <c r="B18" s="141" t="s">
        <v>281</v>
      </c>
      <c r="C18" s="80" t="s">
        <v>282</v>
      </c>
      <c r="D18" s="80" t="s">
        <v>121</v>
      </c>
      <c r="E18" s="81"/>
      <c r="F18" s="81"/>
      <c r="G18" s="81"/>
      <c r="H18" s="213"/>
      <c r="I18" s="213"/>
      <c r="J18" s="213"/>
      <c r="K18" s="213"/>
      <c r="L18" s="214">
        <v>2199557</v>
      </c>
      <c r="M18" s="25"/>
      <c r="N18" s="25"/>
    </row>
    <row r="19" spans="2:14" s="56" customFormat="1" ht="18" customHeight="1" x14ac:dyDescent="0.3">
      <c r="B19" s="83" t="s">
        <v>98</v>
      </c>
      <c r="C19" s="84"/>
      <c r="D19" s="84"/>
      <c r="E19" s="85"/>
      <c r="F19" s="85"/>
      <c r="G19" s="85"/>
      <c r="H19" s="84"/>
      <c r="I19" s="84"/>
      <c r="J19" s="84"/>
      <c r="K19" s="84"/>
      <c r="L19" s="86">
        <f>SUM(L20:L21)</f>
        <v>0</v>
      </c>
      <c r="M19" s="57"/>
      <c r="N19" s="57"/>
    </row>
    <row r="20" spans="2:14" s="56" customFormat="1" ht="18" customHeight="1" x14ac:dyDescent="0.3">
      <c r="B20" s="79"/>
      <c r="C20" s="87"/>
      <c r="D20" s="87"/>
      <c r="E20" s="88"/>
      <c r="F20" s="88"/>
      <c r="G20" s="88"/>
      <c r="H20" s="87"/>
      <c r="I20" s="87"/>
      <c r="J20" s="87"/>
      <c r="K20" s="87"/>
      <c r="L20" s="89"/>
      <c r="M20" s="57"/>
      <c r="N20" s="57"/>
    </row>
    <row r="21" spans="2:14" s="56" customFormat="1" ht="18" customHeight="1" x14ac:dyDescent="0.3">
      <c r="B21" s="79"/>
      <c r="C21" s="87"/>
      <c r="D21" s="87"/>
      <c r="E21" s="88"/>
      <c r="F21" s="88"/>
      <c r="G21" s="88"/>
      <c r="H21" s="87"/>
      <c r="I21" s="87"/>
      <c r="J21" s="87"/>
      <c r="K21" s="87"/>
      <c r="L21" s="89"/>
      <c r="M21" s="57"/>
      <c r="N21" s="57"/>
    </row>
    <row r="22" spans="2:14" ht="18" customHeight="1" x14ac:dyDescent="0.3">
      <c r="B22" s="74" t="s">
        <v>99</v>
      </c>
      <c r="C22" s="75"/>
      <c r="D22" s="75"/>
      <c r="E22" s="76"/>
      <c r="F22" s="76"/>
      <c r="G22" s="76"/>
      <c r="H22" s="75"/>
      <c r="I22" s="75"/>
      <c r="J22" s="75"/>
      <c r="K22" s="75"/>
      <c r="L22" s="77">
        <f>SUM(L23:L26)</f>
        <v>1080750</v>
      </c>
      <c r="M22" s="25"/>
      <c r="N22" s="25"/>
    </row>
    <row r="23" spans="2:14" ht="18" customHeight="1" x14ac:dyDescent="0.3">
      <c r="B23" s="141" t="s">
        <v>283</v>
      </c>
      <c r="C23" s="80" t="s">
        <v>284</v>
      </c>
      <c r="D23" s="80" t="s">
        <v>285</v>
      </c>
      <c r="E23" s="81"/>
      <c r="F23" s="81"/>
      <c r="G23" s="81"/>
      <c r="H23" s="213">
        <v>0</v>
      </c>
      <c r="I23" s="213">
        <v>150</v>
      </c>
      <c r="J23" s="213">
        <v>200</v>
      </c>
      <c r="K23" s="213" t="s">
        <v>286</v>
      </c>
      <c r="L23" s="82">
        <f>592450+'[7]Ingresos 2022'!J66+'[7]Ingresos 2022'!J67+'[7]Ingresos 2022'!J68</f>
        <v>684100</v>
      </c>
      <c r="M23" s="25"/>
      <c r="N23" s="25"/>
    </row>
    <row r="24" spans="2:14" ht="18" customHeight="1" x14ac:dyDescent="0.3">
      <c r="B24" s="141" t="s">
        <v>287</v>
      </c>
      <c r="C24" s="80" t="s">
        <v>288</v>
      </c>
      <c r="D24" s="80" t="s">
        <v>285</v>
      </c>
      <c r="E24" s="81"/>
      <c r="F24" s="81"/>
      <c r="G24" s="81"/>
      <c r="H24" s="213">
        <v>0</v>
      </c>
      <c r="I24" s="213">
        <v>450</v>
      </c>
      <c r="J24" s="213">
        <v>1000</v>
      </c>
      <c r="K24" s="213" t="s">
        <v>286</v>
      </c>
      <c r="L24" s="82">
        <f>273200+'[7]Ingresos 2022'!J69</f>
        <v>386650</v>
      </c>
      <c r="M24" s="25"/>
      <c r="N24" s="25"/>
    </row>
    <row r="25" spans="2:14" ht="18" customHeight="1" x14ac:dyDescent="0.3">
      <c r="B25" s="141" t="s">
        <v>289</v>
      </c>
      <c r="C25" s="80"/>
      <c r="D25" s="80" t="s">
        <v>121</v>
      </c>
      <c r="E25" s="81"/>
      <c r="F25" s="81"/>
      <c r="G25" s="81"/>
      <c r="H25" s="215"/>
      <c r="I25" s="80"/>
      <c r="J25" s="80"/>
      <c r="K25" s="213" t="s">
        <v>286</v>
      </c>
      <c r="L25" s="91">
        <v>10000</v>
      </c>
      <c r="M25" s="25"/>
      <c r="N25" s="25"/>
    </row>
    <row r="26" spans="2:14" ht="18" customHeight="1" x14ac:dyDescent="0.3">
      <c r="B26" s="79"/>
      <c r="C26" s="80"/>
      <c r="D26" s="80"/>
      <c r="E26" s="81"/>
      <c r="F26" s="81"/>
      <c r="G26" s="81"/>
      <c r="H26" s="80"/>
      <c r="I26" s="80"/>
      <c r="J26" s="80"/>
      <c r="K26" s="80"/>
      <c r="L26" s="91"/>
      <c r="M26" s="25"/>
      <c r="N26" s="25"/>
    </row>
    <row r="27" spans="2:14" ht="18" customHeight="1" x14ac:dyDescent="0.3">
      <c r="B27" s="74" t="s">
        <v>100</v>
      </c>
      <c r="C27" s="75"/>
      <c r="D27" s="75"/>
      <c r="E27" s="76"/>
      <c r="F27" s="76"/>
      <c r="G27" s="76"/>
      <c r="H27" s="75"/>
      <c r="I27" s="75"/>
      <c r="J27" s="75"/>
      <c r="K27" s="75"/>
      <c r="L27" s="77">
        <f>SUM(L28:L30)</f>
        <v>0</v>
      </c>
      <c r="M27" s="25"/>
      <c r="N27" s="25"/>
    </row>
    <row r="28" spans="2:14" ht="18" customHeight="1" x14ac:dyDescent="0.3">
      <c r="B28" s="79"/>
      <c r="C28" s="80"/>
      <c r="D28" s="80"/>
      <c r="E28" s="81"/>
      <c r="F28" s="81"/>
      <c r="G28" s="81"/>
      <c r="H28" s="80"/>
      <c r="I28" s="80"/>
      <c r="J28" s="80"/>
      <c r="K28" s="80"/>
      <c r="L28" s="82"/>
      <c r="M28" s="25"/>
      <c r="N28" s="25"/>
    </row>
    <row r="29" spans="2:14" ht="18" customHeight="1" x14ac:dyDescent="0.3">
      <c r="B29" s="79"/>
      <c r="C29" s="80"/>
      <c r="D29" s="80"/>
      <c r="E29" s="81"/>
      <c r="F29" s="81"/>
      <c r="G29" s="81"/>
      <c r="H29" s="80"/>
      <c r="I29" s="80"/>
      <c r="J29" s="80"/>
      <c r="K29" s="80"/>
      <c r="L29" s="82"/>
      <c r="M29" s="25"/>
      <c r="N29" s="25"/>
    </row>
    <row r="30" spans="2:14" ht="18" customHeight="1" x14ac:dyDescent="0.3">
      <c r="B30" s="92"/>
      <c r="C30" s="93"/>
      <c r="D30" s="93"/>
      <c r="E30" s="94"/>
      <c r="F30" s="94"/>
      <c r="G30" s="94"/>
      <c r="H30" s="93"/>
      <c r="I30" s="93"/>
      <c r="J30" s="93"/>
      <c r="K30" s="93"/>
      <c r="L30" s="95"/>
      <c r="M30" s="25"/>
      <c r="N30" s="25"/>
    </row>
    <row r="31" spans="2:14" ht="18" customHeight="1" x14ac:dyDescent="0.3">
      <c r="B31" s="74" t="s">
        <v>101</v>
      </c>
      <c r="C31" s="75"/>
      <c r="D31" s="75"/>
      <c r="E31" s="76"/>
      <c r="F31" s="76"/>
      <c r="G31" s="76"/>
      <c r="H31" s="75"/>
      <c r="I31" s="75"/>
      <c r="J31" s="75"/>
      <c r="K31" s="75"/>
      <c r="L31" s="77">
        <f>SUM(L32:L34)</f>
        <v>0</v>
      </c>
      <c r="M31" s="25"/>
      <c r="N31" s="25"/>
    </row>
    <row r="32" spans="2:14" ht="18" customHeight="1" x14ac:dyDescent="0.3">
      <c r="B32" s="79" t="s">
        <v>290</v>
      </c>
      <c r="C32" s="80"/>
      <c r="D32" s="80" t="s">
        <v>121</v>
      </c>
      <c r="E32" s="96"/>
      <c r="F32" s="81"/>
      <c r="G32" s="81"/>
      <c r="H32" s="80">
        <v>50</v>
      </c>
      <c r="I32" s="80"/>
      <c r="J32" s="80"/>
      <c r="K32" s="80" t="s">
        <v>275</v>
      </c>
      <c r="L32" s="82">
        <v>0</v>
      </c>
      <c r="M32" s="25"/>
      <c r="N32" s="25"/>
    </row>
    <row r="33" spans="1:14" ht="18" customHeight="1" x14ac:dyDescent="0.3">
      <c r="B33" s="79"/>
      <c r="C33" s="80"/>
      <c r="D33" s="80"/>
      <c r="E33" s="81"/>
      <c r="F33" s="81"/>
      <c r="G33" s="81"/>
      <c r="H33" s="80"/>
      <c r="I33" s="80"/>
      <c r="J33" s="80"/>
      <c r="K33" s="80"/>
      <c r="L33" s="82"/>
      <c r="M33" s="25"/>
      <c r="N33" s="25"/>
    </row>
    <row r="34" spans="1:14" s="56" customFormat="1" ht="18" customHeight="1" x14ac:dyDescent="0.3">
      <c r="B34" s="79"/>
      <c r="C34" s="80"/>
      <c r="D34" s="80"/>
      <c r="E34" s="81"/>
      <c r="F34" s="81"/>
      <c r="G34" s="81"/>
      <c r="H34" s="80"/>
      <c r="I34" s="80"/>
      <c r="J34" s="80"/>
      <c r="K34" s="80"/>
      <c r="L34" s="82"/>
      <c r="M34" s="57"/>
      <c r="N34" s="57"/>
    </row>
    <row r="35" spans="1:14" s="56" customFormat="1" ht="18" customHeight="1" x14ac:dyDescent="0.3">
      <c r="B35" s="83" t="s">
        <v>102</v>
      </c>
      <c r="C35" s="84"/>
      <c r="D35" s="84"/>
      <c r="E35" s="85"/>
      <c r="F35" s="85"/>
      <c r="G35" s="85"/>
      <c r="H35" s="84"/>
      <c r="I35" s="84"/>
      <c r="J35" s="84"/>
      <c r="K35" s="84"/>
      <c r="L35" s="86">
        <f>SUM(L36:L37)</f>
        <v>0</v>
      </c>
      <c r="M35" s="57"/>
      <c r="N35" s="57"/>
    </row>
    <row r="36" spans="1:14" s="97" customFormat="1" ht="18" customHeight="1" x14ac:dyDescent="0.3">
      <c r="B36" s="216"/>
      <c r="C36" s="99"/>
      <c r="D36" s="99"/>
      <c r="E36" s="100"/>
      <c r="F36" s="100"/>
      <c r="G36" s="100"/>
      <c r="H36" s="99"/>
      <c r="I36" s="99"/>
      <c r="J36" s="99"/>
      <c r="K36" s="99"/>
      <c r="L36" s="101"/>
      <c r="M36" s="102"/>
      <c r="N36" s="102"/>
    </row>
    <row r="37" spans="1:14" ht="18" customHeight="1" x14ac:dyDescent="0.3">
      <c r="B37" s="98"/>
      <c r="C37" s="99"/>
      <c r="D37" s="99"/>
      <c r="E37" s="100"/>
      <c r="F37" s="100"/>
      <c r="G37" s="100"/>
      <c r="H37" s="99"/>
      <c r="I37" s="99"/>
      <c r="J37" s="99"/>
      <c r="K37" s="99"/>
      <c r="L37" s="101"/>
      <c r="M37" s="25"/>
      <c r="N37" s="25"/>
    </row>
    <row r="38" spans="1:14" ht="18" customHeight="1" x14ac:dyDescent="0.3">
      <c r="B38" s="74" t="s">
        <v>103</v>
      </c>
      <c r="C38" s="75"/>
      <c r="D38" s="75"/>
      <c r="E38" s="76"/>
      <c r="F38" s="76"/>
      <c r="G38" s="76"/>
      <c r="H38" s="75"/>
      <c r="I38" s="75"/>
      <c r="J38" s="75"/>
      <c r="K38" s="75"/>
      <c r="L38" s="77">
        <f>SUM(L39:L40)</f>
        <v>0</v>
      </c>
      <c r="M38" s="25"/>
      <c r="N38" s="25"/>
    </row>
    <row r="39" spans="1:14" s="104" customFormat="1" ht="18" customHeight="1" x14ac:dyDescent="0.3">
      <c r="B39" s="92" t="s">
        <v>291</v>
      </c>
      <c r="C39" s="93" t="s">
        <v>292</v>
      </c>
      <c r="D39" s="93"/>
      <c r="E39" s="94"/>
      <c r="F39" s="94"/>
      <c r="G39" s="94"/>
      <c r="H39" s="93"/>
      <c r="I39" s="93"/>
      <c r="J39" s="93"/>
      <c r="K39" s="217"/>
      <c r="L39" s="218"/>
      <c r="M39" s="105"/>
      <c r="N39" s="105"/>
    </row>
    <row r="40" spans="1:14" ht="18" customHeight="1" x14ac:dyDescent="0.3">
      <c r="B40" s="79"/>
      <c r="C40" s="80"/>
      <c r="D40" s="80"/>
      <c r="E40" s="81"/>
      <c r="F40" s="81"/>
      <c r="G40" s="81"/>
      <c r="H40" s="80"/>
      <c r="I40" s="80"/>
      <c r="J40" s="80"/>
      <c r="K40" s="80"/>
      <c r="L40" s="91"/>
      <c r="M40" s="105"/>
      <c r="N40" s="25"/>
    </row>
    <row r="41" spans="1:14" ht="18" customHeight="1" x14ac:dyDescent="0.3">
      <c r="B41" s="106" t="s">
        <v>109</v>
      </c>
      <c r="C41" s="107"/>
      <c r="D41" s="107"/>
      <c r="E41" s="108"/>
      <c r="F41" s="108"/>
      <c r="G41" s="108"/>
      <c r="H41" s="107"/>
      <c r="I41" s="107"/>
      <c r="J41" s="107"/>
      <c r="K41" s="107"/>
      <c r="L41" s="109">
        <f>+L11+L19+L22+L27+L31+L35+L38</f>
        <v>4425677</v>
      </c>
      <c r="M41" s="25"/>
      <c r="N41" s="25"/>
    </row>
    <row r="42" spans="1:14" s="104" customFormat="1" ht="18" customHeight="1" x14ac:dyDescent="0.3">
      <c r="B42" s="142"/>
      <c r="C42" s="143"/>
      <c r="D42" s="143"/>
      <c r="E42" s="112"/>
      <c r="F42" s="112"/>
      <c r="G42" s="112"/>
      <c r="H42" s="143"/>
      <c r="I42" s="143"/>
      <c r="J42" s="143"/>
      <c r="K42" s="143"/>
      <c r="L42" s="113"/>
      <c r="M42" s="105"/>
      <c r="N42" s="105"/>
    </row>
    <row r="43" spans="1:14" s="104" customFormat="1" ht="18" customHeight="1" x14ac:dyDescent="0.3">
      <c r="B43" s="142"/>
      <c r="C43" s="143"/>
      <c r="D43" s="143"/>
      <c r="E43" s="112"/>
      <c r="F43" s="112"/>
      <c r="G43" s="112"/>
      <c r="H43" s="143"/>
      <c r="I43" s="143"/>
      <c r="J43" s="143"/>
      <c r="K43" s="143"/>
      <c r="L43" s="113"/>
      <c r="M43" s="105"/>
      <c r="N43" s="105"/>
    </row>
    <row r="44" spans="1:14" s="104" customFormat="1" ht="18" customHeight="1" x14ac:dyDescent="0.3">
      <c r="B44" s="144" t="s">
        <v>112</v>
      </c>
      <c r="C44" s="143"/>
      <c r="D44" s="143"/>
      <c r="E44" s="112"/>
      <c r="F44" s="112"/>
      <c r="G44" s="112"/>
      <c r="H44" s="143"/>
      <c r="I44" s="143"/>
      <c r="J44" s="143"/>
      <c r="K44" s="143"/>
      <c r="L44" s="113"/>
      <c r="M44" s="105"/>
      <c r="N44" s="105"/>
    </row>
    <row r="45" spans="1:14" s="104" customFormat="1" ht="18" customHeight="1" x14ac:dyDescent="0.3">
      <c r="B45" s="145" t="s">
        <v>113</v>
      </c>
      <c r="C45" s="143"/>
      <c r="D45" s="143"/>
      <c r="E45" s="112"/>
      <c r="F45" s="112"/>
      <c r="G45" s="112"/>
      <c r="H45" s="143"/>
      <c r="I45" s="143"/>
      <c r="J45" s="143"/>
      <c r="K45" s="143"/>
      <c r="L45" s="113"/>
      <c r="M45" s="105"/>
      <c r="N45" s="105"/>
    </row>
    <row r="46" spans="1:14" s="104" customFormat="1" ht="18" customHeight="1" x14ac:dyDescent="0.3">
      <c r="B46" s="142"/>
      <c r="C46" s="143"/>
      <c r="D46" s="143"/>
      <c r="E46" s="112"/>
      <c r="F46" s="112"/>
      <c r="G46" s="112"/>
      <c r="H46" s="143"/>
      <c r="I46" s="143"/>
      <c r="J46" s="143"/>
      <c r="K46" s="143"/>
      <c r="L46" s="113"/>
      <c r="M46" s="105"/>
      <c r="N46" s="105"/>
    </row>
    <row r="47" spans="1:14" ht="15.95" customHeight="1" x14ac:dyDescent="0.3">
      <c r="B47" s="146"/>
      <c r="C47" s="147"/>
      <c r="D47" s="147"/>
      <c r="E47" s="147"/>
      <c r="F47" s="147"/>
      <c r="G47" s="147"/>
      <c r="H47" s="147"/>
      <c r="I47" s="147"/>
      <c r="J47" s="147"/>
      <c r="K47" s="147"/>
      <c r="L47" s="147"/>
      <c r="M47" s="25"/>
      <c r="N47" s="25"/>
    </row>
    <row r="48" spans="1:14" ht="15.95" customHeight="1" x14ac:dyDescent="0.3">
      <c r="A48" s="118" t="s">
        <v>114</v>
      </c>
      <c r="B48" s="5" t="s">
        <v>115</v>
      </c>
      <c r="C48" s="5"/>
      <c r="D48" s="5"/>
      <c r="E48" s="5"/>
      <c r="F48" s="5"/>
      <c r="G48" s="5"/>
      <c r="H48" s="25"/>
      <c r="I48" s="25"/>
      <c r="J48" s="25"/>
      <c r="K48" s="25"/>
      <c r="L48" s="25"/>
      <c r="M48" s="25"/>
      <c r="N48" s="25"/>
    </row>
    <row r="49" spans="1:14" s="121" customFormat="1" ht="15.95" customHeight="1" x14ac:dyDescent="0.3">
      <c r="A49" s="119"/>
      <c r="B49" s="127" t="s">
        <v>116</v>
      </c>
    </row>
    <row r="50" spans="1:14" ht="15.95" customHeight="1" x14ac:dyDescent="0.3">
      <c r="A50" s="122"/>
      <c r="B50" s="25"/>
      <c r="C50" s="25"/>
      <c r="D50" s="25"/>
      <c r="E50" s="25"/>
      <c r="F50" s="25"/>
      <c r="G50" s="25"/>
      <c r="H50" s="25"/>
      <c r="I50" s="25"/>
      <c r="J50" s="25"/>
      <c r="K50" s="25"/>
      <c r="L50" s="25"/>
      <c r="M50" s="25"/>
      <c r="N50" s="25"/>
    </row>
    <row r="51" spans="1:14" ht="15.95" customHeight="1" x14ac:dyDescent="0.3">
      <c r="B51" s="25"/>
      <c r="C51" s="25"/>
      <c r="D51" s="25"/>
      <c r="E51" s="25"/>
      <c r="F51" s="25"/>
      <c r="G51" s="25"/>
      <c r="H51" s="25"/>
      <c r="I51" s="25"/>
      <c r="J51" s="25"/>
      <c r="K51" s="25"/>
      <c r="L51" s="25"/>
      <c r="M51" s="25"/>
      <c r="N51" s="25"/>
    </row>
    <row r="52" spans="1:14" ht="15.95" customHeight="1" x14ac:dyDescent="0.3">
      <c r="B52" s="25"/>
      <c r="C52" s="25"/>
      <c r="D52" s="25"/>
      <c r="E52" s="25"/>
      <c r="F52" s="25"/>
      <c r="G52" s="25"/>
      <c r="H52" s="25"/>
      <c r="I52" s="25"/>
      <c r="J52" s="25"/>
      <c r="K52" s="25"/>
      <c r="L52" s="25"/>
      <c r="M52" s="25"/>
      <c r="N52" s="25"/>
    </row>
    <row r="53" spans="1:14" ht="15.95" customHeight="1" x14ac:dyDescent="0.3">
      <c r="C53" s="155"/>
      <c r="D53" s="25"/>
      <c r="E53" s="25"/>
      <c r="F53" s="25"/>
      <c r="G53" s="25"/>
      <c r="H53" s="25"/>
      <c r="I53" s="25"/>
      <c r="J53" s="25"/>
      <c r="K53" s="25"/>
      <c r="L53" s="25"/>
      <c r="M53" s="25"/>
      <c r="N53" s="25"/>
    </row>
    <row r="54" spans="1:14" ht="15.95" customHeight="1" x14ac:dyDescent="0.3">
      <c r="C54" s="156"/>
      <c r="D54" s="25"/>
      <c r="E54" s="25"/>
      <c r="F54" s="25"/>
      <c r="G54" s="25"/>
      <c r="H54" s="25"/>
      <c r="I54" s="25"/>
      <c r="J54" s="25"/>
      <c r="K54" s="25"/>
      <c r="L54" s="25"/>
      <c r="M54" s="25"/>
      <c r="N54" s="25"/>
    </row>
    <row r="55" spans="1:14" ht="15.95" customHeight="1" x14ac:dyDescent="0.3">
      <c r="B55" s="25"/>
      <c r="C55" s="25"/>
      <c r="D55" s="25"/>
      <c r="E55" s="25"/>
      <c r="F55" s="25"/>
      <c r="G55" s="25"/>
      <c r="H55" s="25"/>
      <c r="I55" s="25"/>
      <c r="J55" s="25"/>
      <c r="K55" s="25"/>
      <c r="L55" s="25"/>
      <c r="M55" s="25"/>
      <c r="N55" s="25"/>
    </row>
    <row r="56" spans="1:14" ht="15.95" customHeight="1" x14ac:dyDescent="0.3">
      <c r="B56" s="25"/>
      <c r="C56" s="25"/>
      <c r="D56" s="25"/>
      <c r="E56" s="25"/>
      <c r="F56" s="25"/>
      <c r="G56" s="25"/>
      <c r="H56" s="25"/>
      <c r="I56" s="25"/>
      <c r="J56" s="25"/>
      <c r="K56" s="25"/>
      <c r="L56" s="25"/>
      <c r="M56" s="25"/>
      <c r="N56" s="25"/>
    </row>
    <row r="57" spans="1: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9" r:id="rId1"/>
  </hyperlinks>
  <printOptions horizontalCentered="1"/>
  <pageMargins left="0" right="0" top="0.55118110236220474" bottom="0.15748031496062992" header="0.11811023622047245" footer="0.11811023622047245"/>
  <pageSetup paperSize="9" scale="5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zoomScaleNormal="100" workbookViewId="0">
      <selection activeCell="B7" sqref="B7"/>
    </sheetView>
  </sheetViews>
  <sheetFormatPr baseColWidth="10" defaultColWidth="10.7109375" defaultRowHeight="15" x14ac:dyDescent="0.25"/>
  <cols>
    <col min="1" max="1" width="13" style="227" customWidth="1"/>
    <col min="2" max="2" width="52.28515625" style="227" customWidth="1"/>
    <col min="3" max="3" width="19.85546875" style="227" customWidth="1"/>
    <col min="4" max="7" width="17.7109375" style="227" customWidth="1"/>
    <col min="8" max="8" width="19.42578125" style="227" customWidth="1"/>
    <col min="9" max="12" width="17.7109375" style="227" customWidth="1"/>
    <col min="13" max="257" width="10.7109375" style="227"/>
    <col min="258" max="258" width="71" style="227" customWidth="1"/>
    <col min="259" max="263" width="17.7109375" style="227" customWidth="1"/>
    <col min="264" max="264" width="19.42578125" style="227" customWidth="1"/>
    <col min="265" max="268" width="17.7109375" style="227" customWidth="1"/>
    <col min="269" max="513" width="10.7109375" style="227"/>
    <col min="514" max="514" width="71" style="227" customWidth="1"/>
    <col min="515" max="519" width="17.7109375" style="227" customWidth="1"/>
    <col min="520" max="520" width="19.42578125" style="227" customWidth="1"/>
    <col min="521" max="524" width="17.7109375" style="227" customWidth="1"/>
    <col min="525" max="769" width="10.7109375" style="227"/>
    <col min="770" max="770" width="71" style="227" customWidth="1"/>
    <col min="771" max="775" width="17.7109375" style="227" customWidth="1"/>
    <col min="776" max="776" width="19.42578125" style="227" customWidth="1"/>
    <col min="777" max="780" width="17.7109375" style="227" customWidth="1"/>
    <col min="781" max="16384" width="10.7109375" style="227"/>
  </cols>
  <sheetData>
    <row r="1" spans="1:14" s="220" customFormat="1" ht="21" customHeight="1" x14ac:dyDescent="0.3">
      <c r="A1" s="219" t="s">
        <v>71</v>
      </c>
      <c r="C1" s="221"/>
      <c r="D1" s="221"/>
      <c r="E1" s="221"/>
      <c r="F1" s="221"/>
      <c r="G1" s="221"/>
      <c r="H1" s="221"/>
      <c r="I1" s="221"/>
      <c r="J1" s="221"/>
      <c r="K1" s="221"/>
      <c r="L1" s="221"/>
      <c r="M1" s="221"/>
      <c r="N1" s="221"/>
    </row>
    <row r="2" spans="1:14" s="220" customFormat="1" ht="18" customHeight="1" x14ac:dyDescent="0.3">
      <c r="A2" s="222" t="s">
        <v>72</v>
      </c>
      <c r="C2" s="221"/>
      <c r="D2" s="221"/>
      <c r="E2" s="221"/>
      <c r="F2" s="221"/>
      <c r="G2" s="221"/>
      <c r="H2" s="221"/>
      <c r="I2" s="221"/>
      <c r="J2" s="221"/>
      <c r="K2" s="221"/>
      <c r="L2" s="221"/>
      <c r="M2" s="221"/>
      <c r="N2" s="221"/>
    </row>
    <row r="3" spans="1:14" s="220" customFormat="1" ht="15.95" customHeight="1" x14ac:dyDescent="0.3">
      <c r="A3" s="222"/>
      <c r="C3" s="221"/>
      <c r="D3" s="221"/>
      <c r="E3" s="221"/>
      <c r="F3" s="221"/>
      <c r="G3" s="221"/>
      <c r="H3" s="221"/>
      <c r="I3" s="221"/>
      <c r="J3" s="221"/>
      <c r="K3" s="221"/>
      <c r="L3" s="221"/>
      <c r="M3" s="221"/>
      <c r="N3" s="221"/>
    </row>
    <row r="4" spans="1:14" ht="20.100000000000001" customHeight="1" x14ac:dyDescent="0.3">
      <c r="A4" s="223" t="s">
        <v>293</v>
      </c>
      <c r="B4" s="224" t="s">
        <v>18</v>
      </c>
      <c r="C4" s="225"/>
      <c r="D4" s="225"/>
      <c r="E4" s="225"/>
      <c r="F4" s="225"/>
      <c r="G4" s="225"/>
      <c r="H4" s="225"/>
      <c r="I4" s="225"/>
      <c r="J4" s="225"/>
      <c r="K4" s="225"/>
      <c r="L4" s="226" t="s">
        <v>75</v>
      </c>
      <c r="M4" s="221"/>
      <c r="N4" s="221"/>
    </row>
    <row r="5" spans="1:14" ht="20.100000000000001" customHeight="1" x14ac:dyDescent="0.3">
      <c r="A5" s="223" t="s">
        <v>294</v>
      </c>
      <c r="B5" s="224">
        <v>2022</v>
      </c>
      <c r="C5" s="225"/>
      <c r="D5" s="225"/>
      <c r="E5" s="225"/>
      <c r="F5" s="225"/>
      <c r="G5" s="225"/>
      <c r="H5" s="225"/>
      <c r="I5" s="225"/>
      <c r="J5" s="225"/>
      <c r="K5" s="225"/>
      <c r="L5" s="225"/>
      <c r="M5" s="221"/>
      <c r="N5" s="221"/>
    </row>
    <row r="6" spans="1:14" ht="15.95" customHeight="1" x14ac:dyDescent="0.3">
      <c r="B6" s="221"/>
      <c r="C6" s="225"/>
      <c r="D6" s="225"/>
      <c r="E6" s="225"/>
      <c r="F6" s="225"/>
      <c r="G6" s="225"/>
      <c r="H6" s="225"/>
      <c r="I6" s="225"/>
      <c r="J6" s="225"/>
      <c r="K6" s="225"/>
      <c r="L6" s="225"/>
      <c r="M6" s="221"/>
      <c r="N6" s="221"/>
    </row>
    <row r="7" spans="1:14" ht="15.95" customHeight="1" x14ac:dyDescent="0.3">
      <c r="B7" s="228"/>
      <c r="C7" s="225"/>
      <c r="D7" s="225"/>
      <c r="E7" s="225"/>
      <c r="F7" s="225"/>
      <c r="G7" s="225"/>
      <c r="H7" s="225"/>
      <c r="I7" s="225"/>
      <c r="J7" s="225"/>
      <c r="K7" s="225"/>
      <c r="L7" s="225"/>
      <c r="M7" s="221"/>
      <c r="N7" s="221"/>
    </row>
    <row r="8" spans="1:14" ht="15.95" customHeight="1" x14ac:dyDescent="0.3">
      <c r="A8" s="229" t="s">
        <v>77</v>
      </c>
      <c r="B8" s="230" t="s">
        <v>78</v>
      </c>
      <c r="C8" s="230" t="s">
        <v>79</v>
      </c>
      <c r="D8" s="230" t="s">
        <v>80</v>
      </c>
      <c r="E8" s="230"/>
      <c r="F8" s="231" t="s">
        <v>81</v>
      </c>
      <c r="G8" s="231"/>
      <c r="H8" s="230" t="s">
        <v>82</v>
      </c>
      <c r="I8" s="232" t="s">
        <v>83</v>
      </c>
      <c r="J8" s="232"/>
      <c r="K8" s="230" t="s">
        <v>84</v>
      </c>
      <c r="L8" s="230" t="s">
        <v>85</v>
      </c>
      <c r="M8" s="221"/>
      <c r="N8" s="221"/>
    </row>
    <row r="9" spans="1:14" s="236" customFormat="1" ht="18.75" customHeight="1" x14ac:dyDescent="0.3">
      <c r="A9" s="229"/>
      <c r="B9" s="233" t="s">
        <v>86</v>
      </c>
      <c r="C9" s="234" t="s">
        <v>87</v>
      </c>
      <c r="D9" s="234" t="s">
        <v>88</v>
      </c>
      <c r="E9" s="234" t="s">
        <v>89</v>
      </c>
      <c r="F9" s="234" t="s">
        <v>90</v>
      </c>
      <c r="G9" s="234"/>
      <c r="H9" s="234" t="s">
        <v>91</v>
      </c>
      <c r="I9" s="234" t="s">
        <v>92</v>
      </c>
      <c r="J9" s="234"/>
      <c r="K9" s="234" t="s">
        <v>93</v>
      </c>
      <c r="L9" s="233" t="s">
        <v>94</v>
      </c>
      <c r="M9" s="235"/>
      <c r="N9" s="235"/>
    </row>
    <row r="10" spans="1:14" ht="17.25" customHeight="1" x14ac:dyDescent="0.3">
      <c r="A10" s="229"/>
      <c r="B10" s="233"/>
      <c r="C10" s="234"/>
      <c r="D10" s="234"/>
      <c r="E10" s="234"/>
      <c r="F10" s="237" t="s">
        <v>95</v>
      </c>
      <c r="G10" s="237" t="s">
        <v>96</v>
      </c>
      <c r="H10" s="234"/>
      <c r="I10" s="237" t="s">
        <v>95</v>
      </c>
      <c r="J10" s="237" t="s">
        <v>96</v>
      </c>
      <c r="K10" s="234"/>
      <c r="L10" s="233"/>
      <c r="M10" s="235"/>
      <c r="N10" s="235"/>
    </row>
    <row r="11" spans="1:14" ht="18" customHeight="1" x14ac:dyDescent="0.3">
      <c r="A11" s="229"/>
      <c r="B11" s="238" t="s">
        <v>97</v>
      </c>
      <c r="C11" s="239"/>
      <c r="D11" s="239"/>
      <c r="E11" s="240"/>
      <c r="F11" s="240"/>
      <c r="G11" s="240"/>
      <c r="H11" s="239"/>
      <c r="I11" s="239"/>
      <c r="J11" s="239"/>
      <c r="K11" s="239"/>
      <c r="L11" s="241">
        <f>SUM(L12:L15)</f>
        <v>827312.8</v>
      </c>
      <c r="M11" s="242"/>
      <c r="N11" s="242"/>
    </row>
    <row r="12" spans="1:14" ht="18" customHeight="1" x14ac:dyDescent="0.3">
      <c r="A12" s="243"/>
      <c r="B12" s="244" t="s">
        <v>295</v>
      </c>
      <c r="C12" s="245"/>
      <c r="D12" s="245" t="s">
        <v>125</v>
      </c>
      <c r="E12" s="246"/>
      <c r="F12" s="246"/>
      <c r="G12" s="246"/>
      <c r="H12" s="245"/>
      <c r="I12" s="247">
        <v>100</v>
      </c>
      <c r="J12" s="247">
        <v>300</v>
      </c>
      <c r="K12" s="245" t="s">
        <v>296</v>
      </c>
      <c r="L12" s="248">
        <v>452593.76</v>
      </c>
      <c r="M12" s="242"/>
      <c r="N12" s="242"/>
    </row>
    <row r="13" spans="1:14" ht="18" customHeight="1" x14ac:dyDescent="0.3">
      <c r="B13" s="244" t="s">
        <v>297</v>
      </c>
      <c r="C13" s="245" t="s">
        <v>207</v>
      </c>
      <c r="D13" s="245" t="s">
        <v>125</v>
      </c>
      <c r="E13" s="246">
        <v>8.6956000000000006E-2</v>
      </c>
      <c r="F13" s="246"/>
      <c r="G13" s="246"/>
      <c r="H13" s="245"/>
      <c r="I13" s="245"/>
      <c r="J13" s="245"/>
      <c r="K13" s="245" t="s">
        <v>298</v>
      </c>
      <c r="L13" s="249">
        <v>374719.04</v>
      </c>
      <c r="M13" s="242"/>
      <c r="N13" s="242"/>
    </row>
    <row r="14" spans="1:14" ht="18" customHeight="1" x14ac:dyDescent="0.3">
      <c r="B14" s="250"/>
      <c r="C14" s="245"/>
      <c r="D14" s="245"/>
      <c r="E14" s="246"/>
      <c r="F14" s="246"/>
      <c r="G14" s="246"/>
      <c r="H14" s="245"/>
      <c r="I14" s="245"/>
      <c r="J14" s="245"/>
      <c r="K14" s="245"/>
      <c r="L14" s="251"/>
      <c r="M14" s="242"/>
      <c r="N14" s="242"/>
    </row>
    <row r="15" spans="1:14" ht="18" customHeight="1" x14ac:dyDescent="0.3">
      <c r="B15" s="250"/>
      <c r="C15" s="245"/>
      <c r="D15" s="245"/>
      <c r="E15" s="246"/>
      <c r="F15" s="246"/>
      <c r="G15" s="246"/>
      <c r="H15" s="245"/>
      <c r="I15" s="245"/>
      <c r="J15" s="245"/>
      <c r="K15" s="245"/>
      <c r="L15" s="251"/>
      <c r="M15" s="242"/>
      <c r="N15" s="242"/>
    </row>
    <row r="16" spans="1:14" s="220" customFormat="1" ht="18" customHeight="1" x14ac:dyDescent="0.3">
      <c r="B16" s="252" t="s">
        <v>98</v>
      </c>
      <c r="C16" s="253"/>
      <c r="D16" s="253"/>
      <c r="E16" s="254"/>
      <c r="F16" s="254"/>
      <c r="G16" s="254"/>
      <c r="H16" s="253"/>
      <c r="I16" s="253"/>
      <c r="J16" s="253"/>
      <c r="K16" s="253"/>
      <c r="L16" s="255">
        <f>SUM(L17:L18)</f>
        <v>0</v>
      </c>
      <c r="M16" s="221"/>
      <c r="N16" s="221"/>
    </row>
    <row r="17" spans="1:14" ht="18" customHeight="1" x14ac:dyDescent="0.3">
      <c r="A17" s="220"/>
      <c r="B17" s="250"/>
      <c r="C17" s="256"/>
      <c r="D17" s="256"/>
      <c r="E17" s="257"/>
      <c r="F17" s="257"/>
      <c r="G17" s="257"/>
      <c r="H17" s="256"/>
      <c r="I17" s="256"/>
      <c r="J17" s="256"/>
      <c r="K17" s="256"/>
      <c r="L17" s="258"/>
      <c r="M17" s="221"/>
      <c r="N17" s="221"/>
    </row>
    <row r="18" spans="1:14" ht="18" customHeight="1" x14ac:dyDescent="0.3">
      <c r="A18" s="220"/>
      <c r="B18" s="250"/>
      <c r="C18" s="256"/>
      <c r="D18" s="256"/>
      <c r="E18" s="257"/>
      <c r="F18" s="257"/>
      <c r="G18" s="257"/>
      <c r="H18" s="256"/>
      <c r="I18" s="256"/>
      <c r="J18" s="256"/>
      <c r="K18" s="256"/>
      <c r="L18" s="258"/>
      <c r="M18" s="221"/>
      <c r="N18" s="221"/>
    </row>
    <row r="19" spans="1:14" ht="18" customHeight="1" x14ac:dyDescent="0.3">
      <c r="B19" s="238" t="s">
        <v>99</v>
      </c>
      <c r="C19" s="239"/>
      <c r="D19" s="239"/>
      <c r="E19" s="240"/>
      <c r="F19" s="240"/>
      <c r="G19" s="240"/>
      <c r="H19" s="239"/>
      <c r="I19" s="239"/>
      <c r="J19" s="239"/>
      <c r="K19" s="239"/>
      <c r="L19" s="241">
        <f>SUM(L20:L24)</f>
        <v>0</v>
      </c>
      <c r="M19" s="242"/>
      <c r="N19" s="242"/>
    </row>
    <row r="20" spans="1:14" ht="18" customHeight="1" x14ac:dyDescent="0.3">
      <c r="B20" s="259"/>
      <c r="C20" s="245"/>
      <c r="D20" s="245"/>
      <c r="E20" s="246"/>
      <c r="F20" s="246"/>
      <c r="G20" s="246"/>
      <c r="H20" s="245"/>
      <c r="I20" s="245"/>
      <c r="J20" s="245"/>
      <c r="K20" s="245"/>
      <c r="L20" s="251"/>
      <c r="M20" s="242"/>
      <c r="N20" s="242"/>
    </row>
    <row r="21" spans="1:14" ht="18" customHeight="1" x14ac:dyDescent="0.3">
      <c r="B21" s="259"/>
      <c r="C21" s="245"/>
      <c r="D21" s="245"/>
      <c r="E21" s="246"/>
      <c r="F21" s="246"/>
      <c r="G21" s="246"/>
      <c r="H21" s="245"/>
      <c r="I21" s="245"/>
      <c r="J21" s="245"/>
      <c r="K21" s="245"/>
      <c r="L21" s="251"/>
      <c r="M21" s="242"/>
      <c r="N21" s="242"/>
    </row>
    <row r="22" spans="1:14" ht="18" customHeight="1" x14ac:dyDescent="0.3">
      <c r="B22" s="250"/>
      <c r="C22" s="245"/>
      <c r="D22" s="245"/>
      <c r="E22" s="246"/>
      <c r="F22" s="246"/>
      <c r="G22" s="246"/>
      <c r="H22" s="245"/>
      <c r="I22" s="245"/>
      <c r="J22" s="245"/>
      <c r="K22" s="245"/>
      <c r="L22" s="251"/>
      <c r="M22" s="242"/>
      <c r="N22" s="242"/>
    </row>
    <row r="23" spans="1:14" ht="18" customHeight="1" x14ac:dyDescent="0.3">
      <c r="B23" s="250"/>
      <c r="C23" s="245"/>
      <c r="D23" s="245"/>
      <c r="E23" s="246"/>
      <c r="F23" s="246"/>
      <c r="G23" s="246"/>
      <c r="H23" s="245"/>
      <c r="I23" s="245"/>
      <c r="J23" s="245"/>
      <c r="K23" s="245"/>
      <c r="L23" s="260"/>
      <c r="M23" s="242"/>
      <c r="N23" s="242"/>
    </row>
    <row r="24" spans="1:14" ht="18" customHeight="1" x14ac:dyDescent="0.3">
      <c r="B24" s="250"/>
      <c r="C24" s="245"/>
      <c r="D24" s="245"/>
      <c r="E24" s="246"/>
      <c r="F24" s="246"/>
      <c r="G24" s="246"/>
      <c r="H24" s="245"/>
      <c r="I24" s="245"/>
      <c r="J24" s="245"/>
      <c r="K24" s="245"/>
      <c r="L24" s="260"/>
      <c r="M24" s="242"/>
      <c r="N24" s="242"/>
    </row>
    <row r="25" spans="1:14" ht="18" customHeight="1" x14ac:dyDescent="0.3">
      <c r="B25" s="238" t="s">
        <v>100</v>
      </c>
      <c r="C25" s="239"/>
      <c r="D25" s="239"/>
      <c r="E25" s="240"/>
      <c r="F25" s="240"/>
      <c r="G25" s="240"/>
      <c r="H25" s="239"/>
      <c r="I25" s="239"/>
      <c r="J25" s="239"/>
      <c r="K25" s="239"/>
      <c r="L25" s="241">
        <f>SUM(L26:L28)</f>
        <v>0</v>
      </c>
      <c r="M25" s="242"/>
      <c r="N25" s="242"/>
    </row>
    <row r="26" spans="1:14" ht="18" customHeight="1" x14ac:dyDescent="0.3">
      <c r="B26" s="250"/>
      <c r="C26" s="245"/>
      <c r="D26" s="245"/>
      <c r="E26" s="246"/>
      <c r="F26" s="246"/>
      <c r="G26" s="246"/>
      <c r="H26" s="245"/>
      <c r="I26" s="245"/>
      <c r="J26" s="245"/>
      <c r="K26" s="245"/>
      <c r="L26" s="251"/>
      <c r="M26" s="242"/>
      <c r="N26" s="242"/>
    </row>
    <row r="27" spans="1:14" ht="18" customHeight="1" x14ac:dyDescent="0.3">
      <c r="B27" s="250"/>
      <c r="C27" s="245"/>
      <c r="D27" s="245"/>
      <c r="E27" s="246"/>
      <c r="F27" s="246"/>
      <c r="G27" s="246"/>
      <c r="H27" s="245"/>
      <c r="I27" s="245"/>
      <c r="J27" s="245"/>
      <c r="K27" s="245"/>
      <c r="L27" s="251"/>
      <c r="M27" s="242"/>
      <c r="N27" s="242"/>
    </row>
    <row r="28" spans="1:14" ht="18" customHeight="1" x14ac:dyDescent="0.3">
      <c r="B28" s="261"/>
      <c r="C28" s="262"/>
      <c r="D28" s="262"/>
      <c r="E28" s="263"/>
      <c r="F28" s="263"/>
      <c r="G28" s="263"/>
      <c r="H28" s="262"/>
      <c r="I28" s="262"/>
      <c r="J28" s="262"/>
      <c r="K28" s="262"/>
      <c r="L28" s="264"/>
      <c r="M28" s="242"/>
      <c r="N28" s="242"/>
    </row>
    <row r="29" spans="1:14" ht="18" customHeight="1" x14ac:dyDescent="0.3">
      <c r="B29" s="238" t="s">
        <v>101</v>
      </c>
      <c r="C29" s="239"/>
      <c r="D29" s="239"/>
      <c r="E29" s="240"/>
      <c r="F29" s="240"/>
      <c r="G29" s="240"/>
      <c r="H29" s="239"/>
      <c r="I29" s="239"/>
      <c r="J29" s="239"/>
      <c r="K29" s="239"/>
      <c r="L29" s="241">
        <f>SUM(L30:L32)</f>
        <v>0</v>
      </c>
      <c r="M29" s="242"/>
      <c r="N29" s="242"/>
    </row>
    <row r="30" spans="1:14" ht="18" customHeight="1" x14ac:dyDescent="0.3">
      <c r="B30" s="250"/>
      <c r="C30" s="245"/>
      <c r="D30" s="245"/>
      <c r="E30" s="265"/>
      <c r="F30" s="246"/>
      <c r="G30" s="246"/>
      <c r="H30" s="245"/>
      <c r="I30" s="245"/>
      <c r="J30" s="245"/>
      <c r="K30" s="245"/>
      <c r="L30" s="251"/>
      <c r="M30" s="242"/>
      <c r="N30" s="242"/>
    </row>
    <row r="31" spans="1:14" ht="18" customHeight="1" x14ac:dyDescent="0.3">
      <c r="B31" s="250"/>
      <c r="C31" s="245"/>
      <c r="D31" s="245"/>
      <c r="E31" s="246"/>
      <c r="F31" s="246"/>
      <c r="G31" s="246"/>
      <c r="H31" s="245"/>
      <c r="I31" s="245"/>
      <c r="J31" s="245"/>
      <c r="K31" s="245"/>
      <c r="L31" s="251"/>
      <c r="M31" s="242"/>
      <c r="N31" s="242"/>
    </row>
    <row r="32" spans="1:14" s="220" customFormat="1" ht="18" customHeight="1" x14ac:dyDescent="0.3">
      <c r="B32" s="250"/>
      <c r="C32" s="245"/>
      <c r="D32" s="245"/>
      <c r="E32" s="246"/>
      <c r="F32" s="246"/>
      <c r="G32" s="246"/>
      <c r="H32" s="245"/>
      <c r="I32" s="245"/>
      <c r="J32" s="245"/>
      <c r="K32" s="245"/>
      <c r="L32" s="251"/>
      <c r="M32" s="221"/>
      <c r="N32" s="221"/>
    </row>
    <row r="33" spans="1:14" ht="18" customHeight="1" x14ac:dyDescent="0.3">
      <c r="A33" s="220"/>
      <c r="B33" s="252" t="s">
        <v>102</v>
      </c>
      <c r="C33" s="253"/>
      <c r="D33" s="253"/>
      <c r="E33" s="254"/>
      <c r="F33" s="254"/>
      <c r="G33" s="254"/>
      <c r="H33" s="253"/>
      <c r="I33" s="253"/>
      <c r="J33" s="253"/>
      <c r="K33" s="253"/>
      <c r="L33" s="255">
        <f>SUM(L34:L35)</f>
        <v>0</v>
      </c>
      <c r="M33" s="221"/>
      <c r="N33" s="221"/>
    </row>
    <row r="34" spans="1:14" s="266" customFormat="1" ht="18" customHeight="1" x14ac:dyDescent="0.3">
      <c r="B34" s="267"/>
      <c r="C34" s="268"/>
      <c r="D34" s="268"/>
      <c r="E34" s="269"/>
      <c r="F34" s="269"/>
      <c r="G34" s="269"/>
      <c r="H34" s="268"/>
      <c r="I34" s="268"/>
      <c r="J34" s="268"/>
      <c r="K34" s="268"/>
      <c r="L34" s="270"/>
      <c r="M34" s="271"/>
      <c r="N34" s="271"/>
    </row>
    <row r="35" spans="1:14" ht="18" customHeight="1" x14ac:dyDescent="0.3">
      <c r="B35" s="267"/>
      <c r="C35" s="268"/>
      <c r="D35" s="268"/>
      <c r="E35" s="269"/>
      <c r="F35" s="269"/>
      <c r="G35" s="269"/>
      <c r="H35" s="268"/>
      <c r="I35" s="268"/>
      <c r="J35" s="268"/>
      <c r="K35" s="268"/>
      <c r="L35" s="270"/>
      <c r="M35" s="242"/>
      <c r="N35" s="242"/>
    </row>
    <row r="36" spans="1:14" ht="18" customHeight="1" x14ac:dyDescent="0.3">
      <c r="B36" s="238" t="s">
        <v>103</v>
      </c>
      <c r="C36" s="239"/>
      <c r="D36" s="239"/>
      <c r="E36" s="240"/>
      <c r="F36" s="240"/>
      <c r="G36" s="240"/>
      <c r="H36" s="239"/>
      <c r="I36" s="239"/>
      <c r="J36" s="239"/>
      <c r="K36" s="239"/>
      <c r="L36" s="241">
        <f>SUM(L37:L38)</f>
        <v>2247121</v>
      </c>
      <c r="M36" s="242"/>
      <c r="N36" s="242"/>
    </row>
    <row r="37" spans="1:14" s="272" customFormat="1" ht="18" customHeight="1" x14ac:dyDescent="0.3">
      <c r="B37" s="250" t="s">
        <v>299</v>
      </c>
      <c r="C37" s="262"/>
      <c r="D37" s="262"/>
      <c r="E37" s="263"/>
      <c r="F37" s="263"/>
      <c r="G37" s="263"/>
      <c r="H37" s="262"/>
      <c r="I37" s="262"/>
      <c r="J37" s="262"/>
      <c r="K37" s="262"/>
      <c r="L37" s="264">
        <v>2247121</v>
      </c>
      <c r="M37" s="273"/>
      <c r="N37" s="273"/>
    </row>
    <row r="38" spans="1:14" ht="18" customHeight="1" x14ac:dyDescent="0.3">
      <c r="B38" s="250"/>
      <c r="C38" s="245"/>
      <c r="D38" s="245"/>
      <c r="E38" s="246"/>
      <c r="F38" s="246"/>
      <c r="G38" s="246"/>
      <c r="H38" s="245"/>
      <c r="I38" s="245"/>
      <c r="J38" s="245"/>
      <c r="K38" s="245"/>
      <c r="L38" s="260"/>
      <c r="M38" s="273"/>
      <c r="N38" s="242"/>
    </row>
    <row r="39" spans="1:14" ht="18" customHeight="1" x14ac:dyDescent="0.3">
      <c r="B39" s="274" t="s">
        <v>109</v>
      </c>
      <c r="C39" s="275"/>
      <c r="D39" s="275"/>
      <c r="E39" s="276"/>
      <c r="F39" s="276"/>
      <c r="G39" s="276"/>
      <c r="H39" s="275"/>
      <c r="I39" s="275"/>
      <c r="J39" s="275"/>
      <c r="K39" s="275"/>
      <c r="L39" s="277">
        <f>+L11+L16+L19+L25+L29+L33+L36</f>
        <v>3074433.8</v>
      </c>
      <c r="M39" s="242"/>
      <c r="N39" s="242"/>
    </row>
    <row r="40" spans="1:14" s="272" customFormat="1" ht="18" customHeight="1" x14ac:dyDescent="0.3">
      <c r="B40" s="278"/>
      <c r="C40" s="279"/>
      <c r="D40" s="279"/>
      <c r="E40" s="280"/>
      <c r="F40" s="280"/>
      <c r="G40" s="280"/>
      <c r="H40" s="279"/>
      <c r="I40" s="279"/>
      <c r="J40" s="279"/>
      <c r="K40" s="279"/>
      <c r="L40" s="281"/>
      <c r="M40" s="273"/>
      <c r="N40" s="273"/>
    </row>
    <row r="41" spans="1:14" s="272" customFormat="1" ht="18" customHeight="1" x14ac:dyDescent="0.3">
      <c r="B41" s="278"/>
      <c r="C41" s="279"/>
      <c r="D41" s="279"/>
      <c r="E41" s="280"/>
      <c r="F41" s="280"/>
      <c r="G41" s="280"/>
      <c r="H41" s="279"/>
      <c r="I41" s="279"/>
      <c r="J41" s="279"/>
      <c r="K41" s="279"/>
      <c r="L41" s="281"/>
      <c r="M41" s="273"/>
      <c r="N41" s="273"/>
    </row>
    <row r="42" spans="1:14" s="272" customFormat="1" ht="18" customHeight="1" x14ac:dyDescent="0.3">
      <c r="B42" s="282" t="s">
        <v>112</v>
      </c>
      <c r="C42" s="279"/>
      <c r="D42" s="279"/>
      <c r="E42" s="280"/>
      <c r="F42" s="280"/>
      <c r="G42" s="280"/>
      <c r="H42" s="279"/>
      <c r="I42" s="279"/>
      <c r="J42" s="279"/>
      <c r="K42" s="279"/>
      <c r="L42" s="281"/>
      <c r="M42" s="273"/>
      <c r="N42" s="273"/>
    </row>
    <row r="43" spans="1:14" s="272" customFormat="1" ht="18" customHeight="1" x14ac:dyDescent="0.3">
      <c r="B43" s="283" t="s">
        <v>113</v>
      </c>
      <c r="C43" s="279"/>
      <c r="D43" s="279"/>
      <c r="E43" s="280"/>
      <c r="F43" s="280"/>
      <c r="G43" s="280"/>
      <c r="H43" s="279"/>
      <c r="I43" s="279"/>
      <c r="J43" s="279"/>
      <c r="K43" s="279"/>
      <c r="L43" s="281"/>
      <c r="M43" s="273"/>
      <c r="N43" s="273"/>
    </row>
    <row r="44" spans="1:14" ht="18" customHeight="1" x14ac:dyDescent="0.3">
      <c r="A44" s="272"/>
      <c r="B44" s="278"/>
      <c r="C44" s="279"/>
      <c r="D44" s="279"/>
      <c r="E44" s="280"/>
      <c r="F44" s="280"/>
      <c r="G44" s="280"/>
      <c r="H44" s="279"/>
      <c r="I44" s="279"/>
      <c r="J44" s="279"/>
      <c r="K44" s="279"/>
      <c r="L44" s="281"/>
      <c r="M44" s="273"/>
      <c r="N44" s="273"/>
    </row>
    <row r="45" spans="1:14" ht="15.95" customHeight="1" x14ac:dyDescent="0.3">
      <c r="B45" s="284"/>
      <c r="C45" s="285"/>
      <c r="D45" s="285"/>
      <c r="E45" s="285"/>
      <c r="F45" s="285"/>
      <c r="G45" s="285"/>
      <c r="H45" s="285"/>
      <c r="I45" s="285"/>
      <c r="J45" s="285"/>
      <c r="K45" s="285"/>
      <c r="L45" s="285"/>
      <c r="M45" s="242"/>
      <c r="N45" s="242"/>
    </row>
    <row r="46" spans="1:14" ht="15.95" customHeight="1" x14ac:dyDescent="0.3">
      <c r="A46" s="286" t="s">
        <v>114</v>
      </c>
      <c r="B46" s="287" t="s">
        <v>115</v>
      </c>
      <c r="C46" s="287"/>
      <c r="D46" s="287"/>
      <c r="E46" s="287"/>
      <c r="F46" s="287"/>
      <c r="G46" s="287"/>
      <c r="H46" s="242"/>
      <c r="I46" s="242"/>
      <c r="J46" s="242"/>
      <c r="K46" s="242"/>
      <c r="L46" s="242"/>
      <c r="M46" s="242"/>
      <c r="N46" s="242"/>
    </row>
    <row r="47" spans="1:14" s="290" customFormat="1" ht="15.95" customHeight="1" x14ac:dyDescent="0.3">
      <c r="A47" s="288"/>
      <c r="B47" s="289" t="s">
        <v>116</v>
      </c>
    </row>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38888888888904" bottom="0.15763888888888899" header="0.51180555555555496" footer="0.51180555555555496"/>
  <pageSetup paperSize="9" firstPageNumber="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zoomScaleNormal="100" workbookViewId="0">
      <selection activeCell="C11" sqref="C11"/>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60" t="s">
        <v>8</v>
      </c>
      <c r="C4" s="61"/>
      <c r="D4" s="61"/>
      <c r="E4" s="61"/>
      <c r="F4" s="61"/>
      <c r="G4" s="61"/>
      <c r="H4" s="61"/>
      <c r="I4" s="61"/>
      <c r="J4" s="61"/>
      <c r="K4" s="61"/>
      <c r="L4" s="62" t="s">
        <v>75</v>
      </c>
      <c r="M4" s="57"/>
      <c r="N4" s="57"/>
    </row>
    <row r="5" spans="1:14" s="56" customFormat="1" ht="20.100000000000001" customHeight="1" x14ac:dyDescent="0.3">
      <c r="A5" s="59" t="s">
        <v>76</v>
      </c>
      <c r="B5" s="60" t="s">
        <v>264</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SUM(L12:L15)</f>
        <v>3139456.38</v>
      </c>
      <c r="M11" s="25"/>
      <c r="N11" s="25"/>
    </row>
    <row r="12" spans="1:14" ht="18" customHeight="1" x14ac:dyDescent="0.3">
      <c r="A12" s="78"/>
      <c r="B12" s="79" t="s">
        <v>133</v>
      </c>
      <c r="C12" s="80" t="s">
        <v>259</v>
      </c>
      <c r="D12" s="80" t="s">
        <v>108</v>
      </c>
      <c r="E12" s="81">
        <v>0</v>
      </c>
      <c r="F12" s="81">
        <v>0</v>
      </c>
      <c r="G12" s="81">
        <v>0</v>
      </c>
      <c r="H12" s="80">
        <v>0</v>
      </c>
      <c r="I12" s="80">
        <v>0</v>
      </c>
      <c r="J12" s="80">
        <v>0</v>
      </c>
      <c r="K12" s="80" t="s">
        <v>176</v>
      </c>
      <c r="L12" s="82">
        <f>+'[8]imputación ingresos'!$D$17</f>
        <v>3139456.38</v>
      </c>
      <c r="M12" s="25"/>
      <c r="N12" s="25"/>
    </row>
    <row r="13" spans="1:14" ht="18" customHeight="1" x14ac:dyDescent="0.3">
      <c r="B13" s="79"/>
      <c r="C13" s="80"/>
      <c r="D13" s="80"/>
      <c r="E13" s="81"/>
      <c r="F13" s="81"/>
      <c r="G13" s="81"/>
      <c r="H13" s="80"/>
      <c r="I13" s="80"/>
      <c r="J13" s="80"/>
      <c r="K13" s="80"/>
      <c r="L13" s="82"/>
      <c r="M13" s="25"/>
      <c r="N13" s="25"/>
    </row>
    <row r="14" spans="1:14" ht="18" customHeight="1" x14ac:dyDescent="0.3">
      <c r="B14" s="79"/>
      <c r="C14" s="80"/>
      <c r="D14" s="80"/>
      <c r="E14" s="81"/>
      <c r="F14" s="81"/>
      <c r="G14" s="81"/>
      <c r="H14" s="80"/>
      <c r="I14" s="80"/>
      <c r="J14" s="80"/>
      <c r="K14" s="80"/>
      <c r="L14" s="82"/>
      <c r="M14" s="25"/>
      <c r="N14" s="25"/>
    </row>
    <row r="15" spans="1:14" ht="18" customHeight="1" x14ac:dyDescent="0.3">
      <c r="B15" s="79"/>
      <c r="C15" s="80"/>
      <c r="D15" s="80"/>
      <c r="E15" s="81"/>
      <c r="F15" s="81"/>
      <c r="G15" s="81"/>
      <c r="H15" s="80"/>
      <c r="I15" s="80"/>
      <c r="J15" s="80"/>
      <c r="K15" s="80"/>
      <c r="L15" s="82"/>
      <c r="M15" s="25"/>
      <c r="N15" s="25"/>
    </row>
    <row r="16" spans="1:14" s="56" customFormat="1" ht="18" customHeight="1" x14ac:dyDescent="0.3">
      <c r="B16" s="83" t="s">
        <v>98</v>
      </c>
      <c r="C16" s="84"/>
      <c r="D16" s="84"/>
      <c r="E16" s="85"/>
      <c r="F16" s="85"/>
      <c r="G16" s="85"/>
      <c r="H16" s="84"/>
      <c r="I16" s="84"/>
      <c r="J16" s="84"/>
      <c r="K16" s="84"/>
      <c r="L16" s="86">
        <f>SUM(L17:L18)</f>
        <v>0</v>
      </c>
      <c r="M16" s="57"/>
      <c r="N16" s="57"/>
    </row>
    <row r="17" spans="2:14" s="56" customFormat="1" ht="18" customHeight="1" x14ac:dyDescent="0.3">
      <c r="B17" s="79"/>
      <c r="C17" s="87"/>
      <c r="D17" s="87"/>
      <c r="E17" s="88"/>
      <c r="F17" s="88"/>
      <c r="G17" s="88"/>
      <c r="H17" s="87"/>
      <c r="I17" s="87"/>
      <c r="J17" s="87"/>
      <c r="K17" s="87"/>
      <c r="L17" s="89"/>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0</v>
      </c>
      <c r="M19" s="25"/>
      <c r="N19" s="25"/>
    </row>
    <row r="20" spans="2:14" ht="18" customHeight="1" x14ac:dyDescent="0.3">
      <c r="B20" s="90"/>
      <c r="C20" s="80"/>
      <c r="D20" s="80"/>
      <c r="E20" s="81"/>
      <c r="F20" s="81"/>
      <c r="G20" s="81"/>
      <c r="H20" s="80"/>
      <c r="I20" s="80"/>
      <c r="J20" s="80"/>
      <c r="K20" s="80"/>
      <c r="L20" s="82"/>
      <c r="M20" s="25"/>
      <c r="N20" s="25"/>
    </row>
    <row r="21" spans="2:14" ht="18" customHeight="1" x14ac:dyDescent="0.3">
      <c r="B21" s="90"/>
      <c r="C21" s="80"/>
      <c r="D21" s="80"/>
      <c r="E21" s="81"/>
      <c r="F21" s="81"/>
      <c r="G21" s="81"/>
      <c r="H21" s="80"/>
      <c r="I21" s="80"/>
      <c r="J21" s="80"/>
      <c r="K21" s="80"/>
      <c r="L21" s="82"/>
      <c r="M21" s="25"/>
      <c r="N21" s="25"/>
    </row>
    <row r="22" spans="2:14" ht="18" customHeight="1" x14ac:dyDescent="0.3">
      <c r="B22" s="79"/>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1014053.4876499948</v>
      </c>
      <c r="M36" s="25"/>
      <c r="N36" s="25"/>
    </row>
    <row r="37" spans="1:14" s="104" customFormat="1" ht="18" customHeight="1" x14ac:dyDescent="0.3">
      <c r="B37" s="92" t="s">
        <v>300</v>
      </c>
      <c r="C37" s="93"/>
      <c r="D37" s="93"/>
      <c r="E37" s="94"/>
      <c r="F37" s="94"/>
      <c r="G37" s="94"/>
      <c r="H37" s="93"/>
      <c r="I37" s="93"/>
      <c r="J37" s="93"/>
      <c r="K37" s="93"/>
      <c r="L37" s="95">
        <f>+'[8]imputación ingresos'!$C$19</f>
        <v>1014053.4876499948</v>
      </c>
      <c r="M37" s="105"/>
      <c r="N37" s="105"/>
    </row>
    <row r="38" spans="1:14" ht="18" customHeight="1" x14ac:dyDescent="0.3">
      <c r="B38" s="79"/>
      <c r="C38" s="80"/>
      <c r="D38" s="80"/>
      <c r="E38" s="81"/>
      <c r="F38" s="81"/>
      <c r="G38" s="81"/>
      <c r="H38" s="80"/>
      <c r="I38" s="80"/>
      <c r="J38" s="80"/>
      <c r="K38" s="80"/>
      <c r="L38" s="91"/>
      <c r="M38" s="105"/>
      <c r="N38" s="25"/>
    </row>
    <row r="39" spans="1:14" ht="18" customHeight="1" x14ac:dyDescent="0.3">
      <c r="B39" s="106" t="s">
        <v>109</v>
      </c>
      <c r="C39" s="107"/>
      <c r="D39" s="107"/>
      <c r="E39" s="108"/>
      <c r="F39" s="108"/>
      <c r="G39" s="108"/>
      <c r="H39" s="107"/>
      <c r="I39" s="107"/>
      <c r="J39" s="107"/>
      <c r="K39" s="107"/>
      <c r="L39" s="109">
        <f>+L11+L16+L19+L25+L29+L33+L36</f>
        <v>4153509.8676499948</v>
      </c>
      <c r="M39" s="25"/>
      <c r="N39" s="2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301</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5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N55"/>
  <sheetViews>
    <sheetView showGridLines="0" zoomScaleNormal="100" workbookViewId="0">
      <selection activeCell="L39" sqref="L39"/>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60" t="s">
        <v>74</v>
      </c>
      <c r="C4" s="61"/>
      <c r="D4" s="61"/>
      <c r="E4" s="61"/>
      <c r="F4" s="61"/>
      <c r="G4" s="61"/>
      <c r="H4" s="61"/>
      <c r="I4" s="61"/>
      <c r="J4" s="61"/>
      <c r="K4" s="61"/>
      <c r="L4" s="62" t="s">
        <v>75</v>
      </c>
      <c r="M4" s="57"/>
      <c r="N4" s="57"/>
    </row>
    <row r="5" spans="1:14" s="56" customFormat="1" ht="20.100000000000001" customHeight="1" x14ac:dyDescent="0.3">
      <c r="A5" s="59" t="s">
        <v>76</v>
      </c>
      <c r="B5" s="63">
        <v>2022</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SUM(L12:L15)</f>
        <v>0</v>
      </c>
      <c r="M11" s="25"/>
      <c r="N11" s="25"/>
    </row>
    <row r="12" spans="1:14" ht="18" customHeight="1" x14ac:dyDescent="0.3">
      <c r="A12" s="78"/>
      <c r="B12" s="79"/>
      <c r="C12" s="80"/>
      <c r="D12" s="80"/>
      <c r="E12" s="81"/>
      <c r="F12" s="81"/>
      <c r="G12" s="81"/>
      <c r="H12" s="80"/>
      <c r="I12" s="80"/>
      <c r="J12" s="80"/>
      <c r="K12" s="80"/>
      <c r="L12" s="82"/>
      <c r="M12" s="25"/>
      <c r="N12" s="25"/>
    </row>
    <row r="13" spans="1:14" ht="18" customHeight="1" x14ac:dyDescent="0.3">
      <c r="B13" s="79"/>
      <c r="C13" s="80"/>
      <c r="D13" s="80"/>
      <c r="E13" s="81"/>
      <c r="F13" s="81"/>
      <c r="G13" s="81"/>
      <c r="H13" s="80"/>
      <c r="I13" s="80"/>
      <c r="J13" s="80"/>
      <c r="K13" s="80"/>
      <c r="L13" s="82"/>
      <c r="M13" s="25"/>
      <c r="N13" s="25"/>
    </row>
    <row r="14" spans="1:14" ht="18" customHeight="1" x14ac:dyDescent="0.3">
      <c r="B14" s="79"/>
      <c r="C14" s="80"/>
      <c r="D14" s="80"/>
      <c r="E14" s="81"/>
      <c r="F14" s="81"/>
      <c r="G14" s="81"/>
      <c r="H14" s="80"/>
      <c r="I14" s="80"/>
      <c r="J14" s="80"/>
      <c r="K14" s="80"/>
      <c r="L14" s="82"/>
      <c r="M14" s="25"/>
      <c r="N14" s="25"/>
    </row>
    <row r="15" spans="1:14" ht="18" customHeight="1" x14ac:dyDescent="0.3">
      <c r="B15" s="79"/>
      <c r="C15" s="80"/>
      <c r="D15" s="80"/>
      <c r="E15" s="81"/>
      <c r="F15" s="81"/>
      <c r="G15" s="81"/>
      <c r="H15" s="80"/>
      <c r="I15" s="80"/>
      <c r="J15" s="80"/>
      <c r="K15" s="80"/>
      <c r="L15" s="82"/>
      <c r="M15" s="25"/>
      <c r="N15" s="25"/>
    </row>
    <row r="16" spans="1:14" s="56" customFormat="1" ht="18" customHeight="1" x14ac:dyDescent="0.3">
      <c r="B16" s="83" t="s">
        <v>98</v>
      </c>
      <c r="C16" s="84"/>
      <c r="D16" s="84"/>
      <c r="E16" s="85"/>
      <c r="F16" s="85"/>
      <c r="G16" s="85"/>
      <c r="H16" s="84"/>
      <c r="I16" s="84"/>
      <c r="J16" s="84"/>
      <c r="K16" s="84"/>
      <c r="L16" s="86">
        <f>SUM(L17:L18)</f>
        <v>0</v>
      </c>
      <c r="M16" s="57"/>
      <c r="N16" s="57"/>
    </row>
    <row r="17" spans="2:14" s="56" customFormat="1" ht="18" customHeight="1" x14ac:dyDescent="0.3">
      <c r="B17" s="79"/>
      <c r="C17" s="87"/>
      <c r="D17" s="87"/>
      <c r="E17" s="88"/>
      <c r="F17" s="88"/>
      <c r="G17" s="88"/>
      <c r="H17" s="87"/>
      <c r="I17" s="87"/>
      <c r="J17" s="87"/>
      <c r="K17" s="87"/>
      <c r="L17" s="89"/>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0</v>
      </c>
      <c r="M19" s="25"/>
      <c r="N19" s="25"/>
    </row>
    <row r="20" spans="2:14" ht="18" customHeight="1" x14ac:dyDescent="0.3">
      <c r="B20" s="90"/>
      <c r="C20" s="80"/>
      <c r="D20" s="80"/>
      <c r="E20" s="81"/>
      <c r="F20" s="81"/>
      <c r="G20" s="81"/>
      <c r="H20" s="80"/>
      <c r="I20" s="80"/>
      <c r="J20" s="80"/>
      <c r="K20" s="80"/>
      <c r="L20" s="82"/>
      <c r="M20" s="25"/>
      <c r="N20" s="25"/>
    </row>
    <row r="21" spans="2:14" ht="18" customHeight="1" x14ac:dyDescent="0.3">
      <c r="B21" s="90"/>
      <c r="C21" s="80"/>
      <c r="D21" s="80"/>
      <c r="E21" s="81"/>
      <c r="F21" s="81"/>
      <c r="G21" s="81"/>
      <c r="H21" s="80"/>
      <c r="I21" s="80"/>
      <c r="J21" s="80"/>
      <c r="K21" s="80"/>
      <c r="L21" s="82"/>
      <c r="M21" s="25"/>
      <c r="N21" s="25"/>
    </row>
    <row r="22" spans="2:14" ht="18" customHeight="1" x14ac:dyDescent="0.3">
      <c r="B22" s="79"/>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1000955.12</v>
      </c>
      <c r="M36" s="25"/>
      <c r="N36" s="25"/>
    </row>
    <row r="37" spans="1:14" s="104" customFormat="1" ht="18" customHeight="1" x14ac:dyDescent="0.3">
      <c r="B37" s="92" t="s">
        <v>104</v>
      </c>
      <c r="C37" s="93" t="s">
        <v>105</v>
      </c>
      <c r="D37" s="93"/>
      <c r="E37" s="94"/>
      <c r="F37" s="94"/>
      <c r="G37" s="94"/>
      <c r="H37" s="93"/>
      <c r="I37" s="93"/>
      <c r="J37" s="93"/>
      <c r="K37" s="93"/>
      <c r="L37" s="95"/>
      <c r="M37" s="105"/>
      <c r="N37" s="105"/>
    </row>
    <row r="38" spans="1:14" ht="18" customHeight="1" x14ac:dyDescent="0.3">
      <c r="B38" s="79" t="s">
        <v>106</v>
      </c>
      <c r="C38" s="80" t="s">
        <v>107</v>
      </c>
      <c r="D38" s="80" t="s">
        <v>108</v>
      </c>
      <c r="E38" s="81"/>
      <c r="F38" s="81"/>
      <c r="G38" s="81"/>
      <c r="H38" s="80"/>
      <c r="I38" s="80"/>
      <c r="J38" s="80"/>
      <c r="K38" s="80"/>
      <c r="L38" s="91">
        <v>1000955.12</v>
      </c>
      <c r="M38" s="105"/>
      <c r="N38" s="25"/>
    </row>
    <row r="39" spans="1:14" ht="18" customHeight="1" x14ac:dyDescent="0.3">
      <c r="B39" s="106" t="s">
        <v>109</v>
      </c>
      <c r="C39" s="107"/>
      <c r="D39" s="107"/>
      <c r="E39" s="108"/>
      <c r="F39" s="108"/>
      <c r="G39" s="108"/>
      <c r="H39" s="107"/>
      <c r="I39" s="107"/>
      <c r="J39" s="107"/>
      <c r="K39" s="107"/>
      <c r="L39" s="109">
        <f>+L11+L16+L19+L25+L29+L33+L36</f>
        <v>1000955.12</v>
      </c>
      <c r="M39" s="25"/>
      <c r="N39" s="25"/>
    </row>
    <row r="40" spans="1:14" s="104" customFormat="1" ht="18" customHeight="1" x14ac:dyDescent="0.3">
      <c r="B40" s="110" t="s">
        <v>110</v>
      </c>
      <c r="C40" s="111"/>
      <c r="D40" s="111"/>
      <c r="E40" s="112"/>
      <c r="F40" s="112"/>
      <c r="G40" s="112"/>
      <c r="H40" s="111"/>
      <c r="I40" s="111"/>
      <c r="J40" s="111"/>
      <c r="K40" s="111"/>
      <c r="L40" s="113"/>
      <c r="M40" s="105"/>
      <c r="N40" s="105"/>
    </row>
    <row r="41" spans="1:14" s="104" customFormat="1" ht="18" customHeight="1" x14ac:dyDescent="0.3">
      <c r="B41" s="110" t="s">
        <v>111</v>
      </c>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113</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25">
      <c r="A47" s="119"/>
      <c r="B47" s="120"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58"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3" sqref="P13"/>
    </sheetView>
  </sheetViews>
  <sheetFormatPr baseColWidth="10" defaultRowHeight="15" x14ac:dyDescent="0.25"/>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showGridLines="0" zoomScale="85" zoomScaleNormal="85" workbookViewId="0">
      <selection activeCell="B15" sqref="B15"/>
    </sheetView>
  </sheetViews>
  <sheetFormatPr baseColWidth="10" defaultRowHeight="15" x14ac:dyDescent="0.25"/>
  <cols>
    <col min="1" max="1" width="13" customWidth="1"/>
    <col min="2" max="2" width="69.5703125" customWidth="1"/>
    <col min="3" max="3" width="19.85546875" customWidth="1"/>
    <col min="4" max="7" width="17.7109375" customWidth="1"/>
    <col min="8" max="8" width="19.42578125" customWidth="1"/>
    <col min="9" max="10" width="17.7109375" customWidth="1"/>
    <col min="11" max="11" width="31.5703125" bestFit="1" customWidth="1"/>
    <col min="12" max="12" width="23.855468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291" t="s">
        <v>302</v>
      </c>
      <c r="C4" s="61"/>
      <c r="D4" s="61"/>
      <c r="E4" s="61"/>
      <c r="F4" s="61"/>
      <c r="G4" s="61"/>
      <c r="H4" s="61"/>
      <c r="I4" s="61"/>
      <c r="J4" s="61"/>
      <c r="K4" s="61"/>
      <c r="L4" s="62" t="s">
        <v>75</v>
      </c>
      <c r="M4" s="57"/>
      <c r="N4" s="57"/>
    </row>
    <row r="5" spans="1:14" s="56" customFormat="1" ht="20.100000000000001" customHeight="1" x14ac:dyDescent="0.3">
      <c r="A5" s="59" t="s">
        <v>76</v>
      </c>
      <c r="B5" s="291">
        <v>2022</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SUM(L12:L14)</f>
        <v>151300</v>
      </c>
      <c r="M11" s="25"/>
      <c r="N11" s="25"/>
    </row>
    <row r="12" spans="1:14" ht="18" customHeight="1" x14ac:dyDescent="0.3">
      <c r="B12" s="292" t="s">
        <v>303</v>
      </c>
      <c r="C12" s="293"/>
      <c r="D12" s="293" t="s">
        <v>108</v>
      </c>
      <c r="E12" s="294"/>
      <c r="F12" s="294"/>
      <c r="G12" s="294"/>
      <c r="H12" s="295">
        <v>200</v>
      </c>
      <c r="I12" s="293"/>
      <c r="J12" s="293"/>
      <c r="K12" s="293" t="s">
        <v>304</v>
      </c>
      <c r="L12" s="296">
        <v>151300</v>
      </c>
      <c r="M12" s="25"/>
      <c r="N12" s="25"/>
    </row>
    <row r="13" spans="1:14" ht="18" customHeight="1" x14ac:dyDescent="0.3">
      <c r="B13" s="79"/>
      <c r="C13" s="80"/>
      <c r="D13" s="80"/>
      <c r="E13" s="81"/>
      <c r="F13" s="81"/>
      <c r="G13" s="81"/>
      <c r="H13" s="297"/>
      <c r="I13" s="80"/>
      <c r="J13" s="80"/>
      <c r="K13" s="80"/>
      <c r="L13" s="82"/>
      <c r="M13" s="25"/>
      <c r="N13" s="25"/>
    </row>
    <row r="14" spans="1:14" ht="18" customHeight="1" x14ac:dyDescent="0.3">
      <c r="B14" s="79"/>
      <c r="C14" s="80"/>
      <c r="D14" s="80"/>
      <c r="E14" s="81"/>
      <c r="F14" s="81"/>
      <c r="G14" s="81"/>
      <c r="H14" s="297"/>
      <c r="I14" s="80"/>
      <c r="J14" s="80"/>
      <c r="K14" s="80"/>
      <c r="L14" s="82"/>
      <c r="M14" s="25"/>
      <c r="N14" s="25"/>
    </row>
    <row r="15" spans="1:14" s="56" customFormat="1" ht="18" customHeight="1" x14ac:dyDescent="0.3">
      <c r="B15" s="83" t="s">
        <v>98</v>
      </c>
      <c r="C15" s="84"/>
      <c r="D15" s="84"/>
      <c r="E15" s="85"/>
      <c r="F15" s="85"/>
      <c r="G15" s="85"/>
      <c r="H15" s="298"/>
      <c r="I15" s="84"/>
      <c r="J15" s="84"/>
      <c r="K15" s="84"/>
      <c r="L15" s="86">
        <f>SUM(L16:L17)</f>
        <v>0</v>
      </c>
      <c r="M15" s="57"/>
      <c r="N15" s="57"/>
    </row>
    <row r="16" spans="1:14" s="56" customFormat="1" ht="18" customHeight="1" x14ac:dyDescent="0.3">
      <c r="B16" s="299"/>
      <c r="C16" s="87"/>
      <c r="D16" s="300"/>
      <c r="E16" s="301"/>
      <c r="F16" s="88"/>
      <c r="G16" s="88"/>
      <c r="H16" s="302"/>
      <c r="I16" s="87"/>
      <c r="J16" s="87"/>
      <c r="K16" s="87"/>
      <c r="L16" s="89"/>
      <c r="M16" s="57"/>
      <c r="N16" s="57"/>
    </row>
    <row r="17" spans="2:14" s="56" customFormat="1" ht="18" customHeight="1" x14ac:dyDescent="0.3">
      <c r="B17" s="79"/>
      <c r="C17" s="87"/>
      <c r="D17" s="87"/>
      <c r="E17" s="88"/>
      <c r="F17" s="88"/>
      <c r="G17" s="88"/>
      <c r="H17" s="302"/>
      <c r="I17" s="87"/>
      <c r="J17" s="87"/>
      <c r="K17" s="87"/>
      <c r="L17" s="89"/>
      <c r="M17" s="57"/>
      <c r="N17" s="57"/>
    </row>
    <row r="18" spans="2:14" ht="18" customHeight="1" x14ac:dyDescent="0.3">
      <c r="B18" s="303" t="s">
        <v>99</v>
      </c>
      <c r="C18" s="304"/>
      <c r="D18" s="304"/>
      <c r="E18" s="305"/>
      <c r="F18" s="305"/>
      <c r="G18" s="305"/>
      <c r="H18" s="306"/>
      <c r="I18" s="304"/>
      <c r="J18" s="304"/>
      <c r="K18" s="304"/>
      <c r="L18" s="307">
        <f>SUM(L19:L23)</f>
        <v>2230698</v>
      </c>
      <c r="M18" s="25"/>
      <c r="N18" s="25"/>
    </row>
    <row r="19" spans="2:14" ht="18" customHeight="1" x14ac:dyDescent="0.3">
      <c r="B19" s="308" t="s">
        <v>305</v>
      </c>
      <c r="C19" s="293"/>
      <c r="D19" s="309" t="s">
        <v>108</v>
      </c>
      <c r="E19" s="310">
        <v>8.6956000000000006E-2</v>
      </c>
      <c r="F19" s="294"/>
      <c r="G19" s="294"/>
      <c r="H19" s="295"/>
      <c r="I19" s="293"/>
      <c r="J19" s="293"/>
      <c r="K19" s="293"/>
      <c r="L19" s="296">
        <v>2230698</v>
      </c>
      <c r="M19" s="25"/>
      <c r="N19" s="25"/>
    </row>
    <row r="20" spans="2:14" ht="18" customHeight="1" x14ac:dyDescent="0.3">
      <c r="B20" s="311"/>
      <c r="C20" s="293"/>
      <c r="D20" s="293"/>
      <c r="E20" s="294"/>
      <c r="F20" s="294"/>
      <c r="G20" s="294"/>
      <c r="H20" s="295"/>
      <c r="I20" s="293"/>
      <c r="J20" s="293"/>
      <c r="K20" s="293"/>
      <c r="L20" s="296"/>
      <c r="M20" s="25"/>
      <c r="N20" s="25"/>
    </row>
    <row r="21" spans="2:14" ht="18" customHeight="1" x14ac:dyDescent="0.3">
      <c r="B21" s="312"/>
      <c r="C21" s="293"/>
      <c r="D21" s="293"/>
      <c r="E21" s="294"/>
      <c r="F21" s="294"/>
      <c r="G21" s="294"/>
      <c r="H21" s="295"/>
      <c r="I21" s="293"/>
      <c r="J21" s="293"/>
      <c r="K21" s="293"/>
      <c r="L21" s="296"/>
      <c r="M21" s="25"/>
      <c r="N21" s="25"/>
    </row>
    <row r="22" spans="2:14" ht="18" customHeight="1" x14ac:dyDescent="0.3">
      <c r="B22" s="312"/>
      <c r="C22" s="293"/>
      <c r="D22" s="293"/>
      <c r="E22" s="294"/>
      <c r="F22" s="294"/>
      <c r="G22" s="294"/>
      <c r="H22" s="295"/>
      <c r="I22" s="293"/>
      <c r="J22" s="293"/>
      <c r="K22" s="293"/>
      <c r="L22" s="313"/>
      <c r="M22" s="25"/>
      <c r="N22" s="25"/>
    </row>
    <row r="23" spans="2:14" ht="18" customHeight="1" x14ac:dyDescent="0.3">
      <c r="B23" s="312"/>
      <c r="C23" s="293"/>
      <c r="D23" s="293"/>
      <c r="E23" s="294"/>
      <c r="F23" s="294"/>
      <c r="G23" s="294"/>
      <c r="H23" s="295"/>
      <c r="I23" s="293"/>
      <c r="J23" s="293"/>
      <c r="K23" s="293"/>
      <c r="L23" s="313"/>
      <c r="M23" s="25"/>
      <c r="N23" s="25"/>
    </row>
    <row r="24" spans="2:14" ht="18" customHeight="1" x14ac:dyDescent="0.3">
      <c r="B24" s="74" t="s">
        <v>100</v>
      </c>
      <c r="C24" s="75"/>
      <c r="D24" s="75"/>
      <c r="E24" s="76"/>
      <c r="F24" s="76"/>
      <c r="G24" s="76"/>
      <c r="H24" s="314"/>
      <c r="I24" s="75"/>
      <c r="J24" s="75"/>
      <c r="K24" s="75"/>
      <c r="L24" s="77">
        <f>SUM(L25:L27)</f>
        <v>0</v>
      </c>
      <c r="M24" s="25"/>
      <c r="N24" s="25"/>
    </row>
    <row r="25" spans="2:14" ht="18" customHeight="1" x14ac:dyDescent="0.3">
      <c r="B25" s="79"/>
      <c r="C25" s="80"/>
      <c r="D25" s="80"/>
      <c r="E25" s="81"/>
      <c r="F25" s="81"/>
      <c r="G25" s="81"/>
      <c r="H25" s="297"/>
      <c r="I25" s="80"/>
      <c r="J25" s="80"/>
      <c r="K25" s="80"/>
      <c r="L25" s="82"/>
      <c r="M25" s="25"/>
      <c r="N25" s="25"/>
    </row>
    <row r="26" spans="2:14" ht="18" customHeight="1" x14ac:dyDescent="0.3">
      <c r="B26" s="79"/>
      <c r="C26" s="80"/>
      <c r="D26" s="80"/>
      <c r="E26" s="81"/>
      <c r="F26" s="81"/>
      <c r="G26" s="81"/>
      <c r="H26" s="297"/>
      <c r="I26" s="80"/>
      <c r="J26" s="80"/>
      <c r="K26" s="80"/>
      <c r="L26" s="82"/>
      <c r="M26" s="25"/>
      <c r="N26" s="25"/>
    </row>
    <row r="27" spans="2:14" ht="18" customHeight="1" x14ac:dyDescent="0.3">
      <c r="B27" s="92"/>
      <c r="C27" s="93"/>
      <c r="D27" s="93"/>
      <c r="E27" s="94"/>
      <c r="F27" s="94"/>
      <c r="G27" s="94"/>
      <c r="H27" s="315"/>
      <c r="I27" s="93"/>
      <c r="J27" s="93"/>
      <c r="K27" s="93"/>
      <c r="L27" s="95"/>
      <c r="M27" s="25"/>
      <c r="N27" s="25"/>
    </row>
    <row r="28" spans="2:14" ht="18" customHeight="1" x14ac:dyDescent="0.3">
      <c r="B28" s="74" t="s">
        <v>101</v>
      </c>
      <c r="C28" s="75"/>
      <c r="D28" s="75"/>
      <c r="E28" s="76"/>
      <c r="F28" s="76"/>
      <c r="G28" s="76"/>
      <c r="H28" s="314"/>
      <c r="I28" s="75"/>
      <c r="J28" s="75"/>
      <c r="K28" s="75"/>
      <c r="L28" s="77">
        <f>SUM(L29:L31)</f>
        <v>0</v>
      </c>
      <c r="M28" s="25"/>
      <c r="N28" s="25"/>
    </row>
    <row r="29" spans="2:14" ht="18" customHeight="1" x14ac:dyDescent="0.3">
      <c r="B29" s="79"/>
      <c r="C29" s="80"/>
      <c r="D29" s="80"/>
      <c r="E29" s="96"/>
      <c r="F29" s="81"/>
      <c r="G29" s="81"/>
      <c r="H29" s="297"/>
      <c r="I29" s="80"/>
      <c r="J29" s="80"/>
      <c r="K29" s="80"/>
      <c r="L29" s="82"/>
      <c r="M29" s="25"/>
      <c r="N29" s="25"/>
    </row>
    <row r="30" spans="2:14" ht="18" customHeight="1" x14ac:dyDescent="0.3">
      <c r="B30" s="79"/>
      <c r="C30" s="80"/>
      <c r="D30" s="80"/>
      <c r="E30" s="81"/>
      <c r="F30" s="81"/>
      <c r="G30" s="81"/>
      <c r="H30" s="297"/>
      <c r="I30" s="80"/>
      <c r="J30" s="80"/>
      <c r="K30" s="80"/>
      <c r="L30" s="82"/>
      <c r="M30" s="25"/>
      <c r="N30" s="25"/>
    </row>
    <row r="31" spans="2:14" s="56" customFormat="1" ht="18" customHeight="1" x14ac:dyDescent="0.3">
      <c r="B31" s="79"/>
      <c r="C31" s="80"/>
      <c r="D31" s="80"/>
      <c r="E31" s="81"/>
      <c r="F31" s="81"/>
      <c r="G31" s="81"/>
      <c r="H31" s="297"/>
      <c r="I31" s="80"/>
      <c r="J31" s="80"/>
      <c r="K31" s="80"/>
      <c r="L31" s="82"/>
      <c r="M31" s="57"/>
      <c r="N31" s="57"/>
    </row>
    <row r="32" spans="2:14" s="56" customFormat="1" ht="18" customHeight="1" x14ac:dyDescent="0.3">
      <c r="B32" s="83" t="s">
        <v>102</v>
      </c>
      <c r="C32" s="84"/>
      <c r="D32" s="84"/>
      <c r="E32" s="85"/>
      <c r="F32" s="85"/>
      <c r="G32" s="85"/>
      <c r="H32" s="298"/>
      <c r="I32" s="84"/>
      <c r="J32" s="84"/>
      <c r="K32" s="84"/>
      <c r="L32" s="86">
        <f>SUM(L33:L34)</f>
        <v>0</v>
      </c>
      <c r="M32" s="57"/>
      <c r="N32" s="57"/>
    </row>
    <row r="33" spans="1:14" s="97" customFormat="1" ht="18" customHeight="1" x14ac:dyDescent="0.3">
      <c r="B33" s="98"/>
      <c r="C33" s="99"/>
      <c r="D33" s="99"/>
      <c r="E33" s="100"/>
      <c r="F33" s="100"/>
      <c r="G33" s="100"/>
      <c r="H33" s="316"/>
      <c r="I33" s="99"/>
      <c r="J33" s="99"/>
      <c r="K33" s="99"/>
      <c r="L33" s="101"/>
      <c r="M33" s="102"/>
      <c r="N33" s="102"/>
    </row>
    <row r="34" spans="1:14" ht="18" customHeight="1" x14ac:dyDescent="0.3">
      <c r="B34" s="98"/>
      <c r="C34" s="99"/>
      <c r="D34" s="99"/>
      <c r="E34" s="100"/>
      <c r="F34" s="100"/>
      <c r="G34" s="100"/>
      <c r="H34" s="316"/>
      <c r="I34" s="99"/>
      <c r="J34" s="99"/>
      <c r="K34" s="99"/>
      <c r="L34" s="101"/>
      <c r="M34" s="25"/>
      <c r="N34" s="25"/>
    </row>
    <row r="35" spans="1:14" ht="18" customHeight="1" x14ac:dyDescent="0.3">
      <c r="B35" s="74" t="s">
        <v>103</v>
      </c>
      <c r="C35" s="75"/>
      <c r="D35" s="75"/>
      <c r="E35" s="76"/>
      <c r="F35" s="76"/>
      <c r="G35" s="76"/>
      <c r="H35" s="314"/>
      <c r="I35" s="75"/>
      <c r="J35" s="75"/>
      <c r="K35" s="75"/>
      <c r="L35" s="103">
        <f>SUM(L36:L37)</f>
        <v>743900</v>
      </c>
      <c r="M35" s="25"/>
      <c r="N35" s="25"/>
    </row>
    <row r="36" spans="1:14" s="104" customFormat="1" ht="18" customHeight="1" x14ac:dyDescent="0.3">
      <c r="B36" s="317"/>
      <c r="C36" s="93"/>
      <c r="D36" s="300"/>
      <c r="E36" s="94"/>
      <c r="F36" s="94"/>
      <c r="G36" s="94"/>
      <c r="H36" s="297"/>
      <c r="I36" s="93"/>
      <c r="J36" s="93"/>
      <c r="K36" s="80"/>
      <c r="L36" s="95"/>
      <c r="M36" s="105"/>
      <c r="N36" s="105"/>
    </row>
    <row r="37" spans="1:14" ht="18" customHeight="1" x14ac:dyDescent="0.3">
      <c r="B37" s="312" t="s">
        <v>306</v>
      </c>
      <c r="C37" s="293"/>
      <c r="D37" s="309" t="s">
        <v>307</v>
      </c>
      <c r="E37" s="294"/>
      <c r="F37" s="294"/>
      <c r="G37" s="294"/>
      <c r="H37" s="293"/>
      <c r="I37" s="293"/>
      <c r="J37" s="293"/>
      <c r="K37" s="293"/>
      <c r="L37" s="313">
        <v>743900</v>
      </c>
      <c r="M37" s="105"/>
      <c r="N37" s="25"/>
    </row>
    <row r="38" spans="1:14" ht="18" customHeight="1" x14ac:dyDescent="0.3">
      <c r="B38" s="106" t="s">
        <v>109</v>
      </c>
      <c r="C38" s="107"/>
      <c r="D38" s="107"/>
      <c r="E38" s="108"/>
      <c r="F38" s="108"/>
      <c r="G38" s="108"/>
      <c r="H38" s="107"/>
      <c r="I38" s="107"/>
      <c r="J38" s="107"/>
      <c r="K38" s="107"/>
      <c r="L38" s="109">
        <f>+L11+L15+L18+L24+L28+L32+L35</f>
        <v>3125898</v>
      </c>
      <c r="M38" s="25"/>
      <c r="N38" s="25"/>
    </row>
    <row r="39" spans="1:14" s="104" customFormat="1" ht="18" customHeight="1" x14ac:dyDescent="0.3">
      <c r="B39" s="110"/>
      <c r="C39" s="111"/>
      <c r="D39" s="111"/>
      <c r="E39" s="112"/>
      <c r="F39" s="112"/>
      <c r="G39" s="112"/>
      <c r="H39" s="111"/>
      <c r="I39" s="111"/>
      <c r="J39" s="111"/>
      <c r="K39" s="111"/>
      <c r="L39" s="113"/>
      <c r="M39" s="105"/>
      <c r="N39" s="10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4" t="s">
        <v>112</v>
      </c>
      <c r="C41" s="111"/>
      <c r="D41" s="111"/>
      <c r="E41" s="112"/>
      <c r="F41" s="112"/>
      <c r="G41" s="112"/>
      <c r="H41" s="111"/>
      <c r="I41" s="111"/>
      <c r="J41" s="111"/>
      <c r="K41" s="111"/>
      <c r="L41" s="113"/>
      <c r="M41" s="105"/>
      <c r="N41" s="105"/>
    </row>
    <row r="42" spans="1:14" s="104" customFormat="1" ht="18" customHeight="1" x14ac:dyDescent="0.3">
      <c r="B42" s="115" t="s">
        <v>113</v>
      </c>
      <c r="C42" s="111"/>
      <c r="D42" s="111"/>
      <c r="E42" s="112"/>
      <c r="F42" s="112"/>
      <c r="G42" s="112"/>
      <c r="H42" s="111"/>
      <c r="I42" s="111"/>
      <c r="J42" s="111"/>
      <c r="K42" s="111"/>
      <c r="L42" s="113"/>
      <c r="M42" s="105"/>
      <c r="N42" s="105"/>
    </row>
    <row r="43" spans="1:14" s="104" customFormat="1" ht="18" customHeight="1" x14ac:dyDescent="0.3">
      <c r="B43" s="110"/>
      <c r="C43" s="111"/>
      <c r="D43" s="111"/>
      <c r="E43" s="112"/>
      <c r="F43" s="112"/>
      <c r="G43" s="112"/>
      <c r="H43" s="111"/>
      <c r="I43" s="111"/>
      <c r="J43" s="111"/>
      <c r="K43" s="111"/>
      <c r="L43" s="113"/>
      <c r="M43" s="105"/>
      <c r="N43" s="105"/>
    </row>
    <row r="44" spans="1:14" ht="15.95" customHeight="1" x14ac:dyDescent="0.3">
      <c r="B44" s="116"/>
      <c r="C44" s="117"/>
      <c r="D44" s="117"/>
      <c r="E44" s="117"/>
      <c r="F44" s="117"/>
      <c r="G44" s="117"/>
      <c r="H44" s="117"/>
      <c r="I44" s="117"/>
      <c r="J44" s="117"/>
      <c r="K44" s="117"/>
      <c r="L44" s="117"/>
      <c r="M44" s="25"/>
      <c r="N44" s="25"/>
    </row>
    <row r="45" spans="1:14" ht="15.95" customHeight="1" x14ac:dyDescent="0.3">
      <c r="A45" s="118" t="s">
        <v>114</v>
      </c>
      <c r="B45" s="5" t="s">
        <v>115</v>
      </c>
      <c r="C45" s="5"/>
      <c r="D45" s="5"/>
      <c r="E45" s="5"/>
      <c r="F45" s="5"/>
      <c r="G45" s="5"/>
      <c r="H45" s="25"/>
      <c r="I45" s="25"/>
      <c r="J45" s="25"/>
      <c r="K45" s="25"/>
      <c r="L45" s="25"/>
      <c r="M45" s="25"/>
      <c r="N45" s="25"/>
    </row>
    <row r="46" spans="1:14" s="121" customFormat="1" ht="15.95" customHeight="1" x14ac:dyDescent="0.3">
      <c r="A46" s="119"/>
      <c r="B46" s="127" t="s">
        <v>116</v>
      </c>
    </row>
    <row r="47" spans="1:14" ht="15.95" customHeight="1" x14ac:dyDescent="0.3">
      <c r="A47" s="122"/>
      <c r="B47" s="25"/>
      <c r="C47" s="25"/>
      <c r="D47" s="25"/>
      <c r="E47" s="25"/>
      <c r="F47" s="25"/>
      <c r="G47" s="25"/>
      <c r="H47" s="25"/>
      <c r="I47" s="25"/>
      <c r="J47" s="25"/>
      <c r="K47" s="25"/>
      <c r="L47" s="25"/>
      <c r="M47" s="25"/>
      <c r="N47" s="25"/>
    </row>
    <row r="48" spans="1:14" ht="15.95" customHeight="1" x14ac:dyDescent="0.3">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C50" s="123"/>
      <c r="D50" s="25"/>
      <c r="E50" s="25"/>
      <c r="F50" s="25"/>
      <c r="G50" s="25"/>
      <c r="H50" s="25"/>
      <c r="I50" s="25"/>
      <c r="J50" s="25"/>
      <c r="K50" s="25"/>
      <c r="L50" s="25"/>
      <c r="M50" s="25"/>
      <c r="N50" s="25"/>
    </row>
    <row r="51" spans="2:14" ht="15.95" customHeight="1" x14ac:dyDescent="0.3">
      <c r="C51" s="124"/>
      <c r="D51" s="25"/>
      <c r="E51" s="25"/>
      <c r="F51" s="25"/>
      <c r="G51" s="25"/>
      <c r="H51" s="25"/>
      <c r="I51" s="25"/>
      <c r="J51" s="25"/>
      <c r="K51" s="25"/>
      <c r="L51" s="25"/>
      <c r="M51" s="25"/>
      <c r="N51" s="25"/>
    </row>
    <row r="52" spans="2:14" ht="15.95" customHeight="1" x14ac:dyDescent="0.3">
      <c r="B52" s="25"/>
      <c r="C52" s="25"/>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6" r:id="rId1"/>
  </hyperlinks>
  <printOptions horizontalCentered="1"/>
  <pageMargins left="0" right="0" top="0.55118110236220474" bottom="0.15748031496062992" header="0.11811023622047245" footer="0.11811023622047245"/>
  <pageSetup paperSize="9" scale="59"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zoomScaleNormal="100" workbookViewId="0">
      <selection activeCell="D4" sqref="D4"/>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308</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291" t="s">
        <v>4</v>
      </c>
      <c r="C4" s="61"/>
      <c r="D4" s="61"/>
      <c r="E4" s="61"/>
      <c r="F4" s="61"/>
      <c r="G4" s="61"/>
      <c r="H4" s="61"/>
      <c r="I4" s="61"/>
      <c r="J4" s="61"/>
      <c r="K4" s="61"/>
      <c r="L4" s="62" t="s">
        <v>75</v>
      </c>
      <c r="M4" s="57"/>
      <c r="N4" s="57"/>
    </row>
    <row r="5" spans="1:14" s="56" customFormat="1" ht="20.100000000000001" customHeight="1" x14ac:dyDescent="0.3">
      <c r="A5" s="59" t="s">
        <v>76</v>
      </c>
      <c r="B5" s="291">
        <v>2022</v>
      </c>
      <c r="C5" s="61"/>
      <c r="D5" s="61"/>
      <c r="E5" s="61"/>
      <c r="F5" s="61"/>
      <c r="G5" s="61"/>
      <c r="H5" s="61"/>
      <c r="I5" s="61"/>
      <c r="J5" s="61"/>
      <c r="K5" s="61"/>
      <c r="L5" s="61"/>
      <c r="M5" s="57"/>
      <c r="N5" s="57"/>
    </row>
    <row r="6" spans="1:14" s="56" customFormat="1" ht="15.95" customHeight="1" x14ac:dyDescent="0.3">
      <c r="B6" s="291" t="s">
        <v>309</v>
      </c>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t="e">
        <f>SUM(L12:L15)</f>
        <v>#REF!</v>
      </c>
      <c r="M11" s="25"/>
      <c r="N11" s="25"/>
    </row>
    <row r="12" spans="1:14" ht="18" customHeight="1" x14ac:dyDescent="0.3">
      <c r="A12" s="78"/>
      <c r="B12" s="79" t="s">
        <v>310</v>
      </c>
      <c r="C12" s="80"/>
      <c r="D12" s="80" t="s">
        <v>121</v>
      </c>
      <c r="E12" s="81"/>
      <c r="F12" s="81"/>
      <c r="G12" s="81"/>
      <c r="H12" s="80"/>
      <c r="I12" s="80">
        <v>400</v>
      </c>
      <c r="J12" s="80">
        <v>1000</v>
      </c>
      <c r="K12" s="80"/>
      <c r="L12" s="82" t="e">
        <f>+GETPIVOTDATA("imp",'[9]Inf Fin (2)'!$A$3,"Cuenta","Tasa de Provisión de Agua y Recolección de residuos","Rubro","Ingresos Corrientes")</f>
        <v>#REF!</v>
      </c>
      <c r="M12" s="25"/>
      <c r="N12" s="25"/>
    </row>
    <row r="13" spans="1:14" ht="18" customHeight="1" x14ac:dyDescent="0.3">
      <c r="B13" s="79" t="s">
        <v>311</v>
      </c>
      <c r="C13" s="80"/>
      <c r="D13" s="80" t="s">
        <v>121</v>
      </c>
      <c r="E13" s="318">
        <v>0.01</v>
      </c>
      <c r="F13" s="81"/>
      <c r="G13" s="81"/>
      <c r="H13" s="80"/>
      <c r="I13" s="80"/>
      <c r="J13" s="80"/>
      <c r="K13" s="80"/>
      <c r="L13" s="82" t="e">
        <f>+GETPIVOTDATA("imp",'[9]Inf Fin (2)'!$A$3,"Cuenta","Tasa de Alumbrado Publico","Rubro","Ingresos Corrientes")</f>
        <v>#REF!</v>
      </c>
      <c r="M13" s="25"/>
      <c r="N13" s="25"/>
    </row>
    <row r="14" spans="1:14" ht="18" customHeight="1" x14ac:dyDescent="0.3">
      <c r="B14" s="79" t="s">
        <v>312</v>
      </c>
      <c r="C14" s="80"/>
      <c r="D14" s="80" t="s">
        <v>121</v>
      </c>
      <c r="E14" s="81"/>
      <c r="F14" s="81"/>
      <c r="G14" s="81"/>
      <c r="H14" s="80">
        <v>2500</v>
      </c>
      <c r="I14" s="80"/>
      <c r="J14" s="80"/>
      <c r="K14" s="80"/>
      <c r="L14" s="82" t="e">
        <f>+GETPIVOTDATA("imp",'[9]Inf Fin (2)'!$A$3,"Cuenta","Tasa de Servicio de desgate sanitario","Rubro","Ingresos Corrientes")</f>
        <v>#REF!</v>
      </c>
      <c r="M14" s="25"/>
      <c r="N14" s="25"/>
    </row>
    <row r="15" spans="1:14" ht="18" customHeight="1" x14ac:dyDescent="0.3">
      <c r="B15" s="79"/>
      <c r="C15" s="80"/>
      <c r="D15" s="80"/>
      <c r="E15" s="81"/>
      <c r="F15" s="81"/>
      <c r="G15" s="81"/>
      <c r="H15" s="80"/>
      <c r="I15" s="80"/>
      <c r="J15" s="80"/>
      <c r="K15" s="80"/>
      <c r="L15" s="82"/>
      <c r="M15" s="25"/>
      <c r="N15" s="25"/>
    </row>
    <row r="16" spans="1:14" s="56" customFormat="1" ht="18" customHeight="1" x14ac:dyDescent="0.3">
      <c r="B16" s="83" t="s">
        <v>98</v>
      </c>
      <c r="C16" s="84"/>
      <c r="D16" s="84"/>
      <c r="E16" s="85"/>
      <c r="F16" s="85"/>
      <c r="G16" s="85"/>
      <c r="H16" s="84"/>
      <c r="I16" s="84"/>
      <c r="J16" s="84"/>
      <c r="K16" s="84"/>
      <c r="L16" s="86" t="e">
        <f>SUM(L17:L18)</f>
        <v>#REF!</v>
      </c>
      <c r="M16" s="57"/>
      <c r="N16" s="57"/>
    </row>
    <row r="17" spans="2:14" s="56" customFormat="1" ht="18" customHeight="1" x14ac:dyDescent="0.3">
      <c r="B17" s="79" t="s">
        <v>313</v>
      </c>
      <c r="C17" s="87"/>
      <c r="D17" s="87" t="s">
        <v>121</v>
      </c>
      <c r="E17" s="88"/>
      <c r="F17" s="88"/>
      <c r="G17" s="88"/>
      <c r="H17" s="319">
        <v>3000</v>
      </c>
      <c r="I17" s="87"/>
      <c r="J17" s="87"/>
      <c r="K17" s="87"/>
      <c r="L17" s="89" t="e">
        <f>+GETPIVOTDATA("imp",'[9]Inf Fin (2)'!$A$3,"Cuenta","Contribución Viviendas","Rubro","Ingresos Corrientes")</f>
        <v>#REF!</v>
      </c>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t="e">
        <f>SUM(L20:L24)</f>
        <v>#REF!</v>
      </c>
      <c r="M19" s="25"/>
      <c r="N19" s="25"/>
    </row>
    <row r="20" spans="2:14" ht="18" customHeight="1" x14ac:dyDescent="0.3">
      <c r="B20" s="90" t="s">
        <v>314</v>
      </c>
      <c r="C20" s="80"/>
      <c r="D20" s="80" t="s">
        <v>315</v>
      </c>
      <c r="E20" s="81"/>
      <c r="F20" s="81"/>
      <c r="G20" s="81"/>
      <c r="H20" s="80"/>
      <c r="I20" s="80">
        <v>600</v>
      </c>
      <c r="J20" s="80">
        <v>3000</v>
      </c>
      <c r="K20" s="80"/>
      <c r="L20" s="82" t="e">
        <f>+GETPIVOTDATA("imp",'[9]Inf Fin (2)'!$A$3,"Cuenta","Tasa de Servicios Particulares","Rubro","Ingresos Corrientes")</f>
        <v>#REF!</v>
      </c>
      <c r="M20" s="25"/>
      <c r="N20" s="25"/>
    </row>
    <row r="21" spans="2:14" ht="18" customHeight="1" x14ac:dyDescent="0.3">
      <c r="B21" s="90"/>
      <c r="C21" s="80"/>
      <c r="D21" s="80"/>
      <c r="E21" s="81"/>
      <c r="F21" s="81"/>
      <c r="G21" s="81"/>
      <c r="H21" s="80"/>
      <c r="I21" s="80"/>
      <c r="J21" s="80"/>
      <c r="K21" s="80"/>
      <c r="L21" s="82"/>
      <c r="M21" s="25"/>
      <c r="N21" s="25"/>
    </row>
    <row r="22" spans="2:14" ht="18" customHeight="1" x14ac:dyDescent="0.3">
      <c r="B22" s="79"/>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7200000</v>
      </c>
      <c r="M36" s="25"/>
      <c r="N36" s="25"/>
    </row>
    <row r="37" spans="1:14" s="104" customFormat="1" ht="18" customHeight="1" x14ac:dyDescent="0.3">
      <c r="B37" s="92" t="s">
        <v>316</v>
      </c>
      <c r="C37" s="93"/>
      <c r="D37" s="93"/>
      <c r="E37" s="94"/>
      <c r="F37" s="94"/>
      <c r="G37" s="94"/>
      <c r="H37" s="93"/>
      <c r="I37" s="93"/>
      <c r="J37" s="93"/>
      <c r="K37" s="93"/>
      <c r="L37" s="95">
        <v>7200000</v>
      </c>
      <c r="M37" s="105"/>
      <c r="N37" s="105"/>
    </row>
    <row r="38" spans="1:14" ht="18" customHeight="1" x14ac:dyDescent="0.3">
      <c r="B38" s="79"/>
      <c r="C38" s="80"/>
      <c r="D38" s="80"/>
      <c r="E38" s="81"/>
      <c r="F38" s="81"/>
      <c r="G38" s="81"/>
      <c r="H38" s="80"/>
      <c r="I38" s="80"/>
      <c r="J38" s="80"/>
      <c r="K38" s="80"/>
      <c r="L38" s="91"/>
      <c r="M38" s="105"/>
      <c r="N38" s="25"/>
    </row>
    <row r="39" spans="1:14" ht="18" customHeight="1" x14ac:dyDescent="0.3">
      <c r="B39" s="106" t="s">
        <v>109</v>
      </c>
      <c r="C39" s="107"/>
      <c r="D39" s="107"/>
      <c r="E39" s="108"/>
      <c r="F39" s="108"/>
      <c r="G39" s="108"/>
      <c r="H39" s="107"/>
      <c r="I39" s="107"/>
      <c r="J39" s="107"/>
      <c r="K39" s="107"/>
      <c r="L39" s="109" t="e">
        <f>+L11+L16+L19+L25+L29+L33+L36</f>
        <v>#REF!</v>
      </c>
      <c r="M39" s="25"/>
      <c r="N39" s="2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113</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5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N55"/>
  <sheetViews>
    <sheetView showGridLines="0" zoomScale="80" zoomScaleNormal="80" workbookViewId="0">
      <selection activeCell="B4" sqref="B4"/>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125" t="s">
        <v>53</v>
      </c>
      <c r="C4" s="61"/>
      <c r="D4" s="61"/>
      <c r="E4" s="61"/>
      <c r="F4" s="61"/>
      <c r="G4" s="61"/>
      <c r="H4" s="61"/>
      <c r="I4" s="61"/>
      <c r="J4" s="61"/>
      <c r="K4" s="61"/>
      <c r="L4" s="62" t="s">
        <v>75</v>
      </c>
      <c r="M4" s="57"/>
      <c r="N4" s="57"/>
    </row>
    <row r="5" spans="1:14" s="56" customFormat="1" ht="20.100000000000001" customHeight="1" x14ac:dyDescent="0.3">
      <c r="A5" s="59" t="s">
        <v>76</v>
      </c>
      <c r="B5" s="126">
        <v>2022</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SUM(L12:L15)</f>
        <v>0</v>
      </c>
      <c r="M11" s="25"/>
      <c r="N11" s="25"/>
    </row>
    <row r="12" spans="1:14" ht="18" customHeight="1" x14ac:dyDescent="0.3">
      <c r="A12" s="78"/>
      <c r="B12" s="79"/>
      <c r="C12" s="80"/>
      <c r="D12" s="80"/>
      <c r="E12" s="81"/>
      <c r="F12" s="81"/>
      <c r="G12" s="81"/>
      <c r="H12" s="80"/>
      <c r="I12" s="80"/>
      <c r="J12" s="80"/>
      <c r="K12" s="80"/>
      <c r="L12" s="82"/>
      <c r="M12" s="25"/>
      <c r="N12" s="25"/>
    </row>
    <row r="13" spans="1:14" ht="18" customHeight="1" x14ac:dyDescent="0.3">
      <c r="B13" s="79"/>
      <c r="C13" s="80"/>
      <c r="D13" s="80"/>
      <c r="E13" s="81"/>
      <c r="F13" s="81"/>
      <c r="G13" s="81"/>
      <c r="H13" s="80"/>
      <c r="I13" s="80"/>
      <c r="J13" s="80"/>
      <c r="K13" s="80"/>
      <c r="L13" s="82"/>
      <c r="M13" s="25"/>
      <c r="N13" s="25"/>
    </row>
    <row r="14" spans="1:14" ht="18" customHeight="1" x14ac:dyDescent="0.3">
      <c r="B14" s="79"/>
      <c r="C14" s="80"/>
      <c r="D14" s="80"/>
      <c r="E14" s="81"/>
      <c r="F14" s="81"/>
      <c r="G14" s="81"/>
      <c r="H14" s="80"/>
      <c r="I14" s="80"/>
      <c r="J14" s="80"/>
      <c r="K14" s="80"/>
      <c r="L14" s="82"/>
      <c r="M14" s="25"/>
      <c r="N14" s="25"/>
    </row>
    <row r="15" spans="1:14" ht="18" customHeight="1" x14ac:dyDescent="0.3">
      <c r="B15" s="79"/>
      <c r="C15" s="80"/>
      <c r="D15" s="80"/>
      <c r="E15" s="81"/>
      <c r="F15" s="81"/>
      <c r="G15" s="81"/>
      <c r="H15" s="80"/>
      <c r="I15" s="80"/>
      <c r="J15" s="80"/>
      <c r="K15" s="80"/>
      <c r="L15" s="82"/>
      <c r="M15" s="25"/>
      <c r="N15" s="25"/>
    </row>
    <row r="16" spans="1:14" s="56" customFormat="1" ht="18" customHeight="1" x14ac:dyDescent="0.3">
      <c r="B16" s="83" t="s">
        <v>98</v>
      </c>
      <c r="C16" s="84"/>
      <c r="D16" s="84"/>
      <c r="E16" s="85"/>
      <c r="F16" s="85"/>
      <c r="G16" s="85"/>
      <c r="H16" s="84"/>
      <c r="I16" s="84"/>
      <c r="J16" s="84"/>
      <c r="K16" s="84"/>
      <c r="L16" s="86">
        <f>SUM(L17:L18)</f>
        <v>0</v>
      </c>
      <c r="M16" s="57"/>
      <c r="N16" s="57"/>
    </row>
    <row r="17" spans="2:14" s="56" customFormat="1" ht="18" customHeight="1" x14ac:dyDescent="0.3">
      <c r="B17" s="79"/>
      <c r="C17" s="87"/>
      <c r="D17" s="87"/>
      <c r="E17" s="88"/>
      <c r="F17" s="88"/>
      <c r="G17" s="88"/>
      <c r="H17" s="87"/>
      <c r="I17" s="87"/>
      <c r="J17" s="87"/>
      <c r="K17" s="87"/>
      <c r="L17" s="89"/>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1062343.3400000001</v>
      </c>
      <c r="M19" s="25"/>
      <c r="N19" s="25"/>
    </row>
    <row r="20" spans="2:14" ht="18" customHeight="1" x14ac:dyDescent="0.3">
      <c r="B20" s="90" t="s">
        <v>117</v>
      </c>
      <c r="C20" s="80"/>
      <c r="D20" s="80"/>
      <c r="E20" s="81"/>
      <c r="F20" s="81"/>
      <c r="G20" s="81"/>
      <c r="H20" s="80"/>
      <c r="I20" s="80"/>
      <c r="J20" s="80"/>
      <c r="K20" s="80"/>
      <c r="L20" s="82">
        <v>1062343.3400000001</v>
      </c>
      <c r="M20" s="25"/>
      <c r="N20" s="25"/>
    </row>
    <row r="21" spans="2:14" ht="18" customHeight="1" x14ac:dyDescent="0.3">
      <c r="B21" s="90"/>
      <c r="C21" s="80"/>
      <c r="D21" s="80"/>
      <c r="E21" s="81"/>
      <c r="F21" s="81"/>
      <c r="G21" s="81"/>
      <c r="H21" s="80"/>
      <c r="I21" s="80"/>
      <c r="J21" s="80"/>
      <c r="K21" s="80"/>
      <c r="L21" s="82"/>
      <c r="M21" s="25"/>
      <c r="N21" s="25"/>
    </row>
    <row r="22" spans="2:14" ht="18" customHeight="1" x14ac:dyDescent="0.3">
      <c r="B22" s="79"/>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94821.07</v>
      </c>
      <c r="M36" s="25"/>
      <c r="N36" s="25"/>
    </row>
    <row r="37" spans="1:14" s="104" customFormat="1" ht="18" customHeight="1" x14ac:dyDescent="0.3">
      <c r="B37" s="79" t="s">
        <v>118</v>
      </c>
      <c r="C37" s="93"/>
      <c r="D37" s="93"/>
      <c r="E37" s="94"/>
      <c r="F37" s="94"/>
      <c r="G37" s="94"/>
      <c r="H37" s="93"/>
      <c r="I37" s="93"/>
      <c r="J37" s="93"/>
      <c r="K37" s="93"/>
      <c r="L37" s="82">
        <v>84820</v>
      </c>
      <c r="M37" s="105"/>
      <c r="N37" s="105"/>
    </row>
    <row r="38" spans="1:14" ht="18" customHeight="1" x14ac:dyDescent="0.3">
      <c r="B38" s="79" t="s">
        <v>119</v>
      </c>
      <c r="C38" s="80" t="s">
        <v>120</v>
      </c>
      <c r="D38" s="80" t="s">
        <v>121</v>
      </c>
      <c r="E38" s="81"/>
      <c r="F38" s="81"/>
      <c r="G38" s="81"/>
      <c r="H38" s="80"/>
      <c r="I38" s="80"/>
      <c r="J38" s="80"/>
      <c r="K38" s="80"/>
      <c r="L38" s="91">
        <v>10001.07</v>
      </c>
      <c r="M38" s="105"/>
      <c r="N38" s="25"/>
    </row>
    <row r="39" spans="1:14" ht="18" customHeight="1" x14ac:dyDescent="0.3">
      <c r="B39" s="106" t="s">
        <v>109</v>
      </c>
      <c r="C39" s="107"/>
      <c r="D39" s="107"/>
      <c r="E39" s="108"/>
      <c r="F39" s="108"/>
      <c r="G39" s="108"/>
      <c r="H39" s="107"/>
      <c r="I39" s="107"/>
      <c r="J39" s="107"/>
      <c r="K39" s="107"/>
      <c r="L39" s="109">
        <f>+L11+L16+L19+L25+L29+L33+L36</f>
        <v>1157164.4100000001</v>
      </c>
      <c r="M39" s="25"/>
      <c r="N39" s="2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113</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5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N55"/>
  <sheetViews>
    <sheetView showGridLines="0" zoomScaleNormal="100" workbookViewId="0">
      <selection activeCell="L16" sqref="L16"/>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128" t="s">
        <v>47</v>
      </c>
      <c r="C4" s="61"/>
      <c r="D4" s="61"/>
      <c r="E4" s="61"/>
      <c r="F4" s="61"/>
      <c r="G4" s="61"/>
      <c r="H4" s="61"/>
      <c r="I4" s="61"/>
      <c r="J4" s="61"/>
      <c r="K4" s="61"/>
      <c r="L4" s="62" t="s">
        <v>75</v>
      </c>
      <c r="M4" s="57"/>
      <c r="N4" s="57"/>
    </row>
    <row r="5" spans="1:14" s="56" customFormat="1" ht="20.100000000000001" customHeight="1" x14ac:dyDescent="0.3">
      <c r="A5" s="59" t="s">
        <v>76</v>
      </c>
      <c r="B5" s="129" t="s">
        <v>122</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SUM(L12:L15)</f>
        <v>1881825.47</v>
      </c>
      <c r="M11" s="25"/>
      <c r="N11" s="25"/>
    </row>
    <row r="12" spans="1:14" ht="18" customHeight="1" x14ac:dyDescent="0.3">
      <c r="A12" s="78"/>
      <c r="B12" s="79" t="s">
        <v>123</v>
      </c>
      <c r="C12" s="80" t="s">
        <v>124</v>
      </c>
      <c r="D12" s="80" t="s">
        <v>125</v>
      </c>
      <c r="E12" s="81">
        <v>0</v>
      </c>
      <c r="F12" s="81" t="s">
        <v>126</v>
      </c>
      <c r="G12" s="81" t="s">
        <v>126</v>
      </c>
      <c r="H12" s="80">
        <v>500</v>
      </c>
      <c r="I12" s="80"/>
      <c r="J12" s="80"/>
      <c r="K12" s="80" t="s">
        <v>127</v>
      </c>
      <c r="L12" s="82">
        <f>+'[1]imputación ingresos'!$D$4</f>
        <v>485990</v>
      </c>
      <c r="M12" s="25"/>
      <c r="N12" s="25"/>
    </row>
    <row r="13" spans="1:14" ht="18" customHeight="1" x14ac:dyDescent="0.3">
      <c r="B13" s="79" t="s">
        <v>128</v>
      </c>
      <c r="C13" s="80" t="s">
        <v>124</v>
      </c>
      <c r="D13" s="80" t="s">
        <v>129</v>
      </c>
      <c r="E13" s="81">
        <v>0</v>
      </c>
      <c r="F13" s="81" t="s">
        <v>126</v>
      </c>
      <c r="G13" s="81" t="s">
        <v>126</v>
      </c>
      <c r="H13" s="80">
        <v>800</v>
      </c>
      <c r="I13" s="80"/>
      <c r="J13" s="80"/>
      <c r="K13" s="80" t="s">
        <v>127</v>
      </c>
      <c r="L13" s="82">
        <f>+'[1]imputación ingresos'!$D$13</f>
        <v>131490</v>
      </c>
      <c r="M13" s="25"/>
      <c r="N13" s="25"/>
    </row>
    <row r="14" spans="1:14" ht="18" customHeight="1" x14ac:dyDescent="0.3">
      <c r="B14" s="79" t="s">
        <v>130</v>
      </c>
      <c r="C14" s="80" t="s">
        <v>131</v>
      </c>
      <c r="D14" s="80" t="s">
        <v>125</v>
      </c>
      <c r="E14" s="81">
        <v>0</v>
      </c>
      <c r="F14" s="81" t="s">
        <v>126</v>
      </c>
      <c r="G14" s="81" t="s">
        <v>126</v>
      </c>
      <c r="H14" s="80">
        <v>0</v>
      </c>
      <c r="I14" s="80"/>
      <c r="J14" s="80"/>
      <c r="K14" s="80" t="s">
        <v>132</v>
      </c>
      <c r="L14" s="82">
        <f>+'[1]imputación ingresos'!$D$16</f>
        <v>123500</v>
      </c>
      <c r="M14" s="25"/>
      <c r="N14" s="25"/>
    </row>
    <row r="15" spans="1:14" ht="18" customHeight="1" x14ac:dyDescent="0.3">
      <c r="B15" s="79" t="s">
        <v>133</v>
      </c>
      <c r="C15" s="80" t="s">
        <v>134</v>
      </c>
      <c r="D15" s="80" t="s">
        <v>125</v>
      </c>
      <c r="E15" s="81">
        <v>0</v>
      </c>
      <c r="F15" s="81" t="s">
        <v>126</v>
      </c>
      <c r="G15" s="81" t="s">
        <v>126</v>
      </c>
      <c r="H15" s="80">
        <v>0</v>
      </c>
      <c r="I15" s="80"/>
      <c r="J15" s="80"/>
      <c r="K15" s="80" t="s">
        <v>132</v>
      </c>
      <c r="L15" s="82">
        <f>+[2]Hoja1!$G$21</f>
        <v>1140845.47</v>
      </c>
      <c r="M15" s="25"/>
      <c r="N15" s="25"/>
    </row>
    <row r="16" spans="1:14" s="56" customFormat="1" ht="18" customHeight="1" x14ac:dyDescent="0.3">
      <c r="B16" s="83" t="s">
        <v>98</v>
      </c>
      <c r="C16" s="84"/>
      <c r="D16" s="84"/>
      <c r="E16" s="85"/>
      <c r="F16" s="85"/>
      <c r="G16" s="85"/>
      <c r="H16" s="84"/>
      <c r="I16" s="84"/>
      <c r="J16" s="84"/>
      <c r="K16" s="84"/>
      <c r="L16" s="86">
        <f>SUM(L17:L18)</f>
        <v>0</v>
      </c>
      <c r="M16" s="57"/>
      <c r="N16" s="57"/>
    </row>
    <row r="17" spans="2:14" s="56" customFormat="1" ht="18" customHeight="1" x14ac:dyDescent="0.3">
      <c r="B17" s="79"/>
      <c r="C17" s="87"/>
      <c r="D17" s="87"/>
      <c r="E17" s="88"/>
      <c r="F17" s="88"/>
      <c r="G17" s="88"/>
      <c r="H17" s="87"/>
      <c r="I17" s="87"/>
      <c r="J17" s="87"/>
      <c r="K17" s="87"/>
      <c r="L17" s="89"/>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0</v>
      </c>
      <c r="M19" s="25"/>
      <c r="N19" s="25"/>
    </row>
    <row r="20" spans="2:14" ht="18" customHeight="1" x14ac:dyDescent="0.3">
      <c r="B20" s="90"/>
      <c r="C20" s="80"/>
      <c r="D20" s="80"/>
      <c r="E20" s="81"/>
      <c r="F20" s="81"/>
      <c r="G20" s="81"/>
      <c r="H20" s="80"/>
      <c r="I20" s="80"/>
      <c r="J20" s="80"/>
      <c r="K20" s="80"/>
      <c r="L20" s="82"/>
      <c r="M20" s="25"/>
      <c r="N20" s="25"/>
    </row>
    <row r="21" spans="2:14" ht="18" customHeight="1" x14ac:dyDescent="0.3">
      <c r="B21" s="90"/>
      <c r="C21" s="80"/>
      <c r="D21" s="80"/>
      <c r="E21" s="81"/>
      <c r="F21" s="81"/>
      <c r="G21" s="81"/>
      <c r="H21" s="80"/>
      <c r="I21" s="80"/>
      <c r="J21" s="80"/>
      <c r="K21" s="80"/>
      <c r="L21" s="82"/>
      <c r="M21" s="25"/>
      <c r="N21" s="25"/>
    </row>
    <row r="22" spans="2:14" ht="18" customHeight="1" x14ac:dyDescent="0.3">
      <c r="B22" s="79"/>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28800</v>
      </c>
      <c r="M25" s="25"/>
      <c r="N25" s="25"/>
    </row>
    <row r="26" spans="2:14" ht="18" customHeight="1" x14ac:dyDescent="0.3">
      <c r="B26" s="79" t="s">
        <v>135</v>
      </c>
      <c r="C26" s="80" t="s">
        <v>124</v>
      </c>
      <c r="D26" s="80" t="s">
        <v>129</v>
      </c>
      <c r="E26" s="81">
        <v>0</v>
      </c>
      <c r="F26" s="81" t="s">
        <v>126</v>
      </c>
      <c r="G26" s="81" t="s">
        <v>126</v>
      </c>
      <c r="H26" s="80">
        <v>14400</v>
      </c>
      <c r="I26" s="80"/>
      <c r="J26" s="80"/>
      <c r="K26" s="80"/>
      <c r="L26" s="82">
        <f>+'[1]imputación ingresos'!$D$21</f>
        <v>28800</v>
      </c>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461114.22</v>
      </c>
      <c r="M36" s="25"/>
      <c r="N36" s="25"/>
    </row>
    <row r="37" spans="1:14" s="104" customFormat="1" ht="18" customHeight="1" x14ac:dyDescent="0.3">
      <c r="B37" s="92" t="s">
        <v>136</v>
      </c>
      <c r="C37" s="93" t="s">
        <v>107</v>
      </c>
      <c r="D37" s="93" t="s">
        <v>137</v>
      </c>
      <c r="E37" s="94">
        <v>0</v>
      </c>
      <c r="F37" s="94" t="s">
        <v>126</v>
      </c>
      <c r="G37" s="94" t="s">
        <v>126</v>
      </c>
      <c r="H37" s="94" t="s">
        <v>126</v>
      </c>
      <c r="I37" s="93"/>
      <c r="J37" s="93"/>
      <c r="K37" s="93"/>
      <c r="L37" s="95">
        <f>+'[1]imputación ingresos'!$D$20</f>
        <v>461114.22</v>
      </c>
      <c r="M37" s="105"/>
      <c r="N37" s="105"/>
    </row>
    <row r="38" spans="1:14" ht="18" customHeight="1" x14ac:dyDescent="0.3">
      <c r="B38" s="79"/>
      <c r="C38" s="80"/>
      <c r="D38" s="80"/>
      <c r="E38" s="81"/>
      <c r="F38" s="81"/>
      <c r="G38" s="81"/>
      <c r="H38" s="80"/>
      <c r="I38" s="80"/>
      <c r="J38" s="80"/>
      <c r="K38" s="80"/>
      <c r="L38" s="91"/>
      <c r="M38" s="105"/>
      <c r="N38" s="25"/>
    </row>
    <row r="39" spans="1:14" ht="18" customHeight="1" x14ac:dyDescent="0.3">
      <c r="B39" s="106" t="s">
        <v>109</v>
      </c>
      <c r="C39" s="107"/>
      <c r="D39" s="107"/>
      <c r="E39" s="108"/>
      <c r="F39" s="108"/>
      <c r="G39" s="108"/>
      <c r="H39" s="107"/>
      <c r="I39" s="107"/>
      <c r="J39" s="107"/>
      <c r="K39" s="107"/>
      <c r="L39" s="109">
        <f>+L11+L16+L19+L25+L29+L33+L36</f>
        <v>2371739.69</v>
      </c>
      <c r="M39" s="25"/>
      <c r="N39" s="2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113</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5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N59"/>
  <sheetViews>
    <sheetView showGridLines="0" zoomScale="106" zoomScaleNormal="106" workbookViewId="0">
      <selection activeCell="L35" sqref="L35"/>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130" t="s">
        <v>71</v>
      </c>
      <c r="C1" s="57"/>
      <c r="D1" s="57"/>
      <c r="E1" s="57"/>
      <c r="F1" s="57"/>
      <c r="G1" s="57"/>
      <c r="H1" s="57"/>
      <c r="I1" s="57"/>
      <c r="J1" s="57"/>
      <c r="K1" s="57"/>
      <c r="L1" s="57"/>
      <c r="M1" s="57"/>
      <c r="N1" s="57"/>
    </row>
    <row r="2" spans="1:14" s="56" customFormat="1" ht="18" customHeight="1" x14ac:dyDescent="0.3">
      <c r="A2" s="131" t="s">
        <v>72</v>
      </c>
      <c r="C2" s="57"/>
      <c r="D2" s="57"/>
      <c r="E2" s="57"/>
      <c r="F2" s="57"/>
      <c r="G2" s="57"/>
      <c r="H2" s="57"/>
      <c r="I2" s="57"/>
      <c r="J2" s="57"/>
      <c r="K2" s="57"/>
      <c r="L2" s="57"/>
      <c r="M2" s="57"/>
      <c r="N2" s="57"/>
    </row>
    <row r="3" spans="1:14" s="56" customFormat="1" ht="15.95" customHeight="1" x14ac:dyDescent="0.3">
      <c r="A3" s="131"/>
      <c r="C3" s="57"/>
      <c r="D3" s="57"/>
      <c r="E3" s="57"/>
      <c r="F3" s="57"/>
      <c r="G3" s="57"/>
      <c r="H3" s="57"/>
      <c r="I3" s="57"/>
      <c r="J3" s="57"/>
      <c r="K3" s="57"/>
      <c r="L3" s="57"/>
      <c r="M3" s="57"/>
      <c r="N3" s="57"/>
    </row>
    <row r="4" spans="1:14" s="56" customFormat="1" ht="20.100000000000001" customHeight="1" x14ac:dyDescent="0.3">
      <c r="A4" s="59" t="s">
        <v>73</v>
      </c>
      <c r="B4" s="60" t="s">
        <v>138</v>
      </c>
      <c r="C4" s="132"/>
      <c r="D4" s="132"/>
      <c r="E4" s="132"/>
      <c r="F4" s="132"/>
      <c r="G4" s="132"/>
      <c r="H4" s="132"/>
      <c r="I4" s="132"/>
      <c r="J4" s="132"/>
      <c r="K4" s="132"/>
      <c r="L4" s="133" t="s">
        <v>75</v>
      </c>
      <c r="M4" s="57"/>
      <c r="N4" s="57"/>
    </row>
    <row r="5" spans="1:14" s="56" customFormat="1" ht="20.100000000000001" customHeight="1" x14ac:dyDescent="0.3">
      <c r="A5" s="59" t="s">
        <v>76</v>
      </c>
      <c r="B5" s="60" t="s">
        <v>122</v>
      </c>
      <c r="C5" s="132"/>
      <c r="D5" s="132"/>
      <c r="E5" s="132"/>
      <c r="F5" s="132"/>
      <c r="G5" s="132"/>
      <c r="H5" s="132"/>
      <c r="I5" s="132"/>
      <c r="J5" s="132"/>
      <c r="K5" s="132"/>
      <c r="L5" s="132"/>
      <c r="M5" s="57"/>
      <c r="N5" s="57"/>
    </row>
    <row r="6" spans="1:14" s="56" customFormat="1" ht="15.95" customHeight="1" x14ac:dyDescent="0.3">
      <c r="B6" s="57"/>
      <c r="C6" s="132"/>
      <c r="D6" s="132"/>
      <c r="E6" s="132"/>
      <c r="F6" s="132"/>
      <c r="G6" s="132"/>
      <c r="H6" s="132"/>
      <c r="I6" s="132"/>
      <c r="J6" s="132"/>
      <c r="K6" s="132"/>
      <c r="L6" s="132"/>
      <c r="M6" s="57"/>
      <c r="N6" s="57"/>
    </row>
    <row r="7" spans="1:14" s="56" customFormat="1" ht="15.95" customHeight="1" x14ac:dyDescent="0.3">
      <c r="B7" s="134"/>
      <c r="C7" s="132"/>
      <c r="D7" s="132"/>
      <c r="E7" s="132"/>
      <c r="F7" s="132"/>
      <c r="G7" s="132"/>
      <c r="H7" s="132"/>
      <c r="I7" s="132"/>
      <c r="J7" s="132"/>
      <c r="K7" s="132"/>
      <c r="L7" s="132"/>
      <c r="M7" s="57"/>
      <c r="N7" s="57"/>
    </row>
    <row r="8" spans="1:14" s="56" customFormat="1" ht="15.95" customHeight="1" x14ac:dyDescent="0.3">
      <c r="A8" s="65" t="s">
        <v>77</v>
      </c>
      <c r="B8" s="135" t="s">
        <v>78</v>
      </c>
      <c r="C8" s="135" t="s">
        <v>79</v>
      </c>
      <c r="D8" s="135" t="s">
        <v>80</v>
      </c>
      <c r="E8" s="135"/>
      <c r="F8" s="136" t="s">
        <v>81</v>
      </c>
      <c r="G8" s="136"/>
      <c r="H8" s="135" t="s">
        <v>82</v>
      </c>
      <c r="I8" s="137" t="s">
        <v>83</v>
      </c>
      <c r="J8" s="137"/>
      <c r="K8" s="135" t="s">
        <v>84</v>
      </c>
      <c r="L8" s="135"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SUM(L12:L13)</f>
        <v>0</v>
      </c>
      <c r="M11" s="25"/>
      <c r="N11" s="25"/>
    </row>
    <row r="12" spans="1:14" ht="27.75" customHeight="1" x14ac:dyDescent="0.3">
      <c r="A12" s="78"/>
      <c r="B12" s="79"/>
      <c r="C12" s="138"/>
      <c r="D12" s="138"/>
      <c r="E12" s="81"/>
      <c r="F12" s="81"/>
      <c r="G12" s="81"/>
      <c r="H12" s="80"/>
      <c r="I12" s="80"/>
      <c r="J12" s="80"/>
      <c r="K12" s="139"/>
      <c r="L12" s="82"/>
      <c r="M12" s="25"/>
      <c r="N12" s="25"/>
    </row>
    <row r="13" spans="1:14" ht="35.25" customHeight="1" x14ac:dyDescent="0.3">
      <c r="B13" s="140"/>
      <c r="C13" s="80"/>
      <c r="D13" s="80"/>
      <c r="E13" s="81"/>
      <c r="F13" s="81"/>
      <c r="G13" s="81"/>
      <c r="H13" s="80"/>
      <c r="I13" s="80"/>
      <c r="J13" s="80"/>
      <c r="K13" s="139"/>
      <c r="L13" s="82"/>
      <c r="M13" s="25"/>
      <c r="N13" s="25"/>
    </row>
    <row r="14" spans="1:14" s="56" customFormat="1" ht="18" customHeight="1" x14ac:dyDescent="0.3">
      <c r="B14" s="83" t="s">
        <v>98</v>
      </c>
      <c r="C14" s="84"/>
      <c r="D14" s="84"/>
      <c r="E14" s="85"/>
      <c r="F14" s="85"/>
      <c r="G14" s="85"/>
      <c r="H14" s="84"/>
      <c r="I14" s="84"/>
      <c r="J14" s="84"/>
      <c r="K14" s="84"/>
      <c r="L14" s="86">
        <f>SUM(L15:L16)</f>
        <v>0</v>
      </c>
      <c r="M14" s="57"/>
      <c r="N14" s="57"/>
    </row>
    <row r="15" spans="1:14" s="56" customFormat="1" ht="18" customHeight="1" x14ac:dyDescent="0.3">
      <c r="B15" s="79"/>
      <c r="C15" s="87"/>
      <c r="D15" s="87"/>
      <c r="E15" s="88"/>
      <c r="F15" s="88"/>
      <c r="G15" s="88"/>
      <c r="H15" s="87"/>
      <c r="I15" s="87"/>
      <c r="J15" s="87"/>
      <c r="K15" s="87"/>
      <c r="L15" s="89"/>
      <c r="M15" s="57"/>
      <c r="N15" s="57"/>
    </row>
    <row r="16" spans="1:14" s="56" customFormat="1" ht="18" customHeight="1" x14ac:dyDescent="0.3">
      <c r="B16" s="79"/>
      <c r="C16" s="87"/>
      <c r="D16" s="87"/>
      <c r="E16" s="88"/>
      <c r="F16" s="88"/>
      <c r="G16" s="88"/>
      <c r="H16" s="87"/>
      <c r="I16" s="87"/>
      <c r="J16" s="87"/>
      <c r="K16" s="87"/>
      <c r="L16" s="89"/>
      <c r="M16" s="57"/>
      <c r="N16" s="57"/>
    </row>
    <row r="17" spans="2:14" ht="18" customHeight="1" x14ac:dyDescent="0.3">
      <c r="B17" s="74" t="s">
        <v>99</v>
      </c>
      <c r="C17" s="75"/>
      <c r="D17" s="75"/>
      <c r="E17" s="76"/>
      <c r="F17" s="76"/>
      <c r="G17" s="76"/>
      <c r="H17" s="75"/>
      <c r="I17" s="75"/>
      <c r="J17" s="75"/>
      <c r="K17" s="75"/>
      <c r="L17" s="77">
        <f>SUM(L18:L22)</f>
        <v>0</v>
      </c>
      <c r="M17" s="25"/>
      <c r="N17" s="25"/>
    </row>
    <row r="18" spans="2:14" ht="18" customHeight="1" x14ac:dyDescent="0.3">
      <c r="B18" s="141"/>
      <c r="C18" s="80"/>
      <c r="D18" s="80"/>
      <c r="E18" s="81"/>
      <c r="F18" s="81"/>
      <c r="G18" s="81"/>
      <c r="H18" s="80"/>
      <c r="I18" s="80"/>
      <c r="J18" s="80"/>
      <c r="K18" s="80"/>
      <c r="L18" s="82"/>
      <c r="M18" s="25"/>
      <c r="N18" s="25"/>
    </row>
    <row r="19" spans="2:14" ht="18" customHeight="1" x14ac:dyDescent="0.3">
      <c r="B19" s="141"/>
      <c r="C19" s="80"/>
      <c r="D19" s="80"/>
      <c r="E19" s="81"/>
      <c r="F19" s="81"/>
      <c r="G19" s="81"/>
      <c r="H19" s="80"/>
      <c r="I19" s="80"/>
      <c r="J19" s="80"/>
      <c r="K19" s="80"/>
      <c r="L19" s="82"/>
      <c r="M19" s="25"/>
      <c r="N19" s="25"/>
    </row>
    <row r="20" spans="2:14" ht="18" customHeight="1" x14ac:dyDescent="0.3">
      <c r="B20" s="79"/>
      <c r="C20" s="80"/>
      <c r="D20" s="80"/>
      <c r="E20" s="81"/>
      <c r="F20" s="81"/>
      <c r="G20" s="81"/>
      <c r="H20" s="80"/>
      <c r="I20" s="80"/>
      <c r="J20" s="80"/>
      <c r="K20" s="80"/>
      <c r="L20" s="82"/>
      <c r="M20" s="25"/>
      <c r="N20" s="25"/>
    </row>
    <row r="21" spans="2:14" ht="18" customHeight="1" x14ac:dyDescent="0.3">
      <c r="B21" s="79"/>
      <c r="C21" s="80"/>
      <c r="D21" s="80"/>
      <c r="E21" s="81"/>
      <c r="F21" s="81"/>
      <c r="G21" s="81"/>
      <c r="H21" s="80"/>
      <c r="I21" s="80"/>
      <c r="J21" s="80"/>
      <c r="K21" s="80"/>
      <c r="L21" s="91"/>
      <c r="M21" s="25"/>
      <c r="N21" s="25"/>
    </row>
    <row r="22" spans="2:14" ht="18" customHeight="1" x14ac:dyDescent="0.3">
      <c r="B22" s="79"/>
      <c r="C22" s="80"/>
      <c r="D22" s="80"/>
      <c r="E22" s="81"/>
      <c r="F22" s="81"/>
      <c r="G22" s="81"/>
      <c r="H22" s="80"/>
      <c r="I22" s="80"/>
      <c r="J22" s="80"/>
      <c r="K22" s="80"/>
      <c r="L22" s="91"/>
      <c r="M22" s="25"/>
      <c r="N22" s="25"/>
    </row>
    <row r="23" spans="2:14" ht="18" customHeight="1" x14ac:dyDescent="0.3">
      <c r="B23" s="74" t="s">
        <v>100</v>
      </c>
      <c r="C23" s="75"/>
      <c r="D23" s="75"/>
      <c r="E23" s="76"/>
      <c r="F23" s="76"/>
      <c r="G23" s="76"/>
      <c r="H23" s="75"/>
      <c r="I23" s="75"/>
      <c r="J23" s="75"/>
      <c r="K23" s="75"/>
      <c r="L23" s="77">
        <f>SUM(L24:L26)</f>
        <v>111550</v>
      </c>
      <c r="M23" s="25"/>
      <c r="N23" s="25"/>
    </row>
    <row r="24" spans="2:14" ht="28.5" customHeight="1" x14ac:dyDescent="0.3">
      <c r="B24" s="79" t="s">
        <v>139</v>
      </c>
      <c r="C24" s="138" t="s">
        <v>140</v>
      </c>
      <c r="D24" s="138" t="s">
        <v>141</v>
      </c>
      <c r="E24" s="81"/>
      <c r="F24" s="81"/>
      <c r="G24" s="81"/>
      <c r="H24" s="80"/>
      <c r="I24" s="80"/>
      <c r="J24" s="80"/>
      <c r="K24" s="139" t="s">
        <v>142</v>
      </c>
      <c r="L24" s="82">
        <v>111550</v>
      </c>
      <c r="M24" s="25"/>
      <c r="N24" s="25"/>
    </row>
    <row r="25" spans="2:14" ht="18" customHeight="1" x14ac:dyDescent="0.3">
      <c r="B25" s="79"/>
      <c r="C25" s="80"/>
      <c r="D25" s="80"/>
      <c r="E25" s="81"/>
      <c r="F25" s="81"/>
      <c r="G25" s="81"/>
      <c r="H25" s="80"/>
      <c r="I25" s="80"/>
      <c r="J25" s="80"/>
      <c r="K25" s="80"/>
      <c r="L25" s="82"/>
      <c r="M25" s="25"/>
      <c r="N25" s="25"/>
    </row>
    <row r="26" spans="2:14" ht="18" customHeight="1" x14ac:dyDescent="0.3">
      <c r="B26" s="92"/>
      <c r="C26" s="93"/>
      <c r="D26" s="93"/>
      <c r="E26" s="94"/>
      <c r="F26" s="94"/>
      <c r="G26" s="94"/>
      <c r="H26" s="93"/>
      <c r="I26" s="93"/>
      <c r="J26" s="93"/>
      <c r="K26" s="93"/>
      <c r="L26" s="95"/>
      <c r="M26" s="25"/>
      <c r="N26" s="25"/>
    </row>
    <row r="27" spans="2:14" ht="18" customHeight="1" x14ac:dyDescent="0.3">
      <c r="B27" s="74" t="s">
        <v>101</v>
      </c>
      <c r="C27" s="75"/>
      <c r="D27" s="75"/>
      <c r="E27" s="76"/>
      <c r="F27" s="76"/>
      <c r="G27" s="76"/>
      <c r="H27" s="75"/>
      <c r="I27" s="75"/>
      <c r="J27" s="75"/>
      <c r="K27" s="75"/>
      <c r="L27" s="77">
        <f>SUM(L28:L30)</f>
        <v>0</v>
      </c>
      <c r="M27" s="25"/>
      <c r="N27" s="25"/>
    </row>
    <row r="28" spans="2:14" ht="18" customHeight="1" x14ac:dyDescent="0.3">
      <c r="B28" s="79"/>
      <c r="C28" s="80"/>
      <c r="D28" s="80"/>
      <c r="E28" s="96"/>
      <c r="F28" s="81"/>
      <c r="G28" s="81"/>
      <c r="H28" s="80"/>
      <c r="I28" s="80"/>
      <c r="J28" s="80"/>
      <c r="K28" s="80"/>
      <c r="L28" s="82"/>
      <c r="M28" s="25"/>
      <c r="N28" s="25"/>
    </row>
    <row r="29" spans="2:14" ht="18" customHeight="1" x14ac:dyDescent="0.3">
      <c r="B29" s="79"/>
      <c r="C29" s="80"/>
      <c r="D29" s="80"/>
      <c r="E29" s="81"/>
      <c r="F29" s="81"/>
      <c r="G29" s="81"/>
      <c r="H29" s="80"/>
      <c r="I29" s="80"/>
      <c r="J29" s="80"/>
      <c r="K29" s="80"/>
      <c r="L29" s="82"/>
      <c r="M29" s="25"/>
      <c r="N29" s="25"/>
    </row>
    <row r="30" spans="2:14" s="56" customFormat="1" ht="18" customHeight="1" x14ac:dyDescent="0.3">
      <c r="B30" s="79"/>
      <c r="C30" s="80"/>
      <c r="D30" s="80"/>
      <c r="E30" s="81"/>
      <c r="F30" s="81"/>
      <c r="G30" s="81"/>
      <c r="H30" s="80"/>
      <c r="I30" s="80"/>
      <c r="J30" s="80"/>
      <c r="K30" s="80"/>
      <c r="L30" s="82"/>
      <c r="M30" s="57"/>
      <c r="N30" s="57"/>
    </row>
    <row r="31" spans="2:14" s="56" customFormat="1" ht="18" customHeight="1" x14ac:dyDescent="0.3">
      <c r="B31" s="83" t="s">
        <v>102</v>
      </c>
      <c r="C31" s="84"/>
      <c r="D31" s="84"/>
      <c r="E31" s="85"/>
      <c r="F31" s="85"/>
      <c r="G31" s="85"/>
      <c r="H31" s="84"/>
      <c r="I31" s="84"/>
      <c r="J31" s="84"/>
      <c r="K31" s="84"/>
      <c r="L31" s="86">
        <f>SUM(L32:L33)</f>
        <v>0</v>
      </c>
      <c r="M31" s="57"/>
      <c r="N31" s="57"/>
    </row>
    <row r="32" spans="2:14" s="97" customFormat="1" ht="18" customHeight="1" x14ac:dyDescent="0.3">
      <c r="B32" s="98"/>
      <c r="C32" s="99"/>
      <c r="D32" s="99"/>
      <c r="E32" s="100"/>
      <c r="F32" s="100"/>
      <c r="G32" s="100"/>
      <c r="H32" s="99"/>
      <c r="I32" s="99"/>
      <c r="J32" s="99"/>
      <c r="K32" s="99"/>
      <c r="L32" s="101"/>
      <c r="M32" s="102"/>
      <c r="N32" s="102"/>
    </row>
    <row r="33" spans="2:14" ht="18" customHeight="1" x14ac:dyDescent="0.3">
      <c r="B33" s="98"/>
      <c r="C33" s="99"/>
      <c r="D33" s="99"/>
      <c r="E33" s="100"/>
      <c r="F33" s="100"/>
      <c r="G33" s="100"/>
      <c r="H33" s="99"/>
      <c r="I33" s="99"/>
      <c r="J33" s="99"/>
      <c r="K33" s="99"/>
      <c r="L33" s="101"/>
      <c r="M33" s="25"/>
      <c r="N33" s="25"/>
    </row>
    <row r="34" spans="2:14" ht="18" customHeight="1" x14ac:dyDescent="0.3">
      <c r="B34" s="74" t="s">
        <v>103</v>
      </c>
      <c r="C34" s="75"/>
      <c r="D34" s="75"/>
      <c r="E34" s="76"/>
      <c r="F34" s="76"/>
      <c r="G34" s="76"/>
      <c r="H34" s="75"/>
      <c r="I34" s="75"/>
      <c r="J34" s="75"/>
      <c r="K34" s="75"/>
      <c r="L34" s="77">
        <f>SUM(L35:L41)</f>
        <v>8073968.75</v>
      </c>
      <c r="M34" s="25"/>
      <c r="N34" s="25"/>
    </row>
    <row r="35" spans="2:14" s="104" customFormat="1" ht="24.75" customHeight="1" x14ac:dyDescent="0.3">
      <c r="B35" s="79" t="s">
        <v>143</v>
      </c>
      <c r="C35" s="138" t="s">
        <v>144</v>
      </c>
      <c r="D35" s="138" t="s">
        <v>145</v>
      </c>
      <c r="E35" s="94"/>
      <c r="F35" s="94"/>
      <c r="G35" s="94"/>
      <c r="H35" s="93"/>
      <c r="I35" s="93"/>
      <c r="J35" s="93"/>
      <c r="K35" s="139" t="s">
        <v>142</v>
      </c>
      <c r="L35" s="82">
        <v>558740</v>
      </c>
      <c r="M35" s="105"/>
      <c r="N35" s="105"/>
    </row>
    <row r="36" spans="2:14" ht="32.25" customHeight="1" x14ac:dyDescent="0.3">
      <c r="B36" s="140" t="s">
        <v>146</v>
      </c>
      <c r="C36" s="138"/>
      <c r="D36" s="138" t="s">
        <v>121</v>
      </c>
      <c r="E36" s="81"/>
      <c r="F36" s="81"/>
      <c r="G36" s="81"/>
      <c r="H36" s="80"/>
      <c r="I36" s="80"/>
      <c r="J36" s="80"/>
      <c r="K36" s="139" t="s">
        <v>147</v>
      </c>
      <c r="L36" s="91">
        <v>3340511.08</v>
      </c>
      <c r="M36" s="105"/>
      <c r="N36" s="25"/>
    </row>
    <row r="37" spans="2:14" ht="38.25" customHeight="1" x14ac:dyDescent="0.3">
      <c r="B37" s="140" t="s">
        <v>148</v>
      </c>
      <c r="C37" s="138"/>
      <c r="D37" s="138" t="s">
        <v>149</v>
      </c>
      <c r="E37" s="81"/>
      <c r="F37" s="81"/>
      <c r="G37" s="81"/>
      <c r="H37" s="80"/>
      <c r="I37" s="80"/>
      <c r="J37" s="80"/>
      <c r="K37" s="139" t="s">
        <v>147</v>
      </c>
      <c r="L37" s="91">
        <v>232220.85</v>
      </c>
      <c r="M37" s="105"/>
      <c r="N37" s="25"/>
    </row>
    <row r="38" spans="2:14" ht="38.25" customHeight="1" x14ac:dyDescent="0.3">
      <c r="B38" s="79" t="s">
        <v>150</v>
      </c>
      <c r="C38" s="138" t="s">
        <v>151</v>
      </c>
      <c r="D38" s="138" t="s">
        <v>121</v>
      </c>
      <c r="E38" s="81"/>
      <c r="F38" s="81"/>
      <c r="G38" s="81"/>
      <c r="H38" s="80"/>
      <c r="I38" s="80"/>
      <c r="J38" s="80"/>
      <c r="K38" s="139" t="s">
        <v>142</v>
      </c>
      <c r="L38" s="82">
        <v>1885104.6</v>
      </c>
      <c r="M38" s="105"/>
      <c r="N38" s="25"/>
    </row>
    <row r="39" spans="2:14" ht="38.25" customHeight="1" x14ac:dyDescent="0.3">
      <c r="B39" s="79" t="s">
        <v>152</v>
      </c>
      <c r="C39" s="138" t="s">
        <v>153</v>
      </c>
      <c r="D39" s="138" t="s">
        <v>121</v>
      </c>
      <c r="E39" s="81"/>
      <c r="F39" s="81"/>
      <c r="G39" s="81"/>
      <c r="H39" s="80"/>
      <c r="I39" s="80"/>
      <c r="J39" s="80"/>
      <c r="K39" s="139" t="s">
        <v>142</v>
      </c>
      <c r="L39" s="82">
        <v>248030</v>
      </c>
      <c r="M39" s="105"/>
      <c r="N39" s="25"/>
    </row>
    <row r="40" spans="2:14" ht="38.25" customHeight="1" x14ac:dyDescent="0.3">
      <c r="B40" s="79" t="s">
        <v>154</v>
      </c>
      <c r="C40" s="138" t="s">
        <v>155</v>
      </c>
      <c r="D40" s="138"/>
      <c r="E40" s="81"/>
      <c r="F40" s="81"/>
      <c r="G40" s="81"/>
      <c r="H40" s="80"/>
      <c r="I40" s="80"/>
      <c r="J40" s="80"/>
      <c r="K40" s="139" t="s">
        <v>142</v>
      </c>
      <c r="L40" s="82">
        <v>167455</v>
      </c>
      <c r="M40" s="105"/>
      <c r="N40" s="25"/>
    </row>
    <row r="41" spans="2:14" ht="38.25" customHeight="1" x14ac:dyDescent="0.3">
      <c r="B41" s="140" t="s">
        <v>156</v>
      </c>
      <c r="C41" s="80"/>
      <c r="D41" s="80"/>
      <c r="E41" s="81"/>
      <c r="F41" s="81"/>
      <c r="G41" s="81"/>
      <c r="H41" s="80"/>
      <c r="I41" s="80"/>
      <c r="J41" s="80"/>
      <c r="K41" s="139" t="s">
        <v>147</v>
      </c>
      <c r="L41" s="82">
        <v>1641907.22</v>
      </c>
      <c r="M41" s="105"/>
      <c r="N41" s="25"/>
    </row>
    <row r="42" spans="2:14" ht="18" customHeight="1" x14ac:dyDescent="0.3">
      <c r="B42" s="106" t="s">
        <v>109</v>
      </c>
      <c r="C42" s="107"/>
      <c r="D42" s="107"/>
      <c r="E42" s="108"/>
      <c r="F42" s="108"/>
      <c r="G42" s="108"/>
      <c r="H42" s="107"/>
      <c r="I42" s="107"/>
      <c r="J42" s="107"/>
      <c r="K42" s="107"/>
      <c r="L42" s="109">
        <f>+L11+L14+L17+L23+L27+L31+L34</f>
        <v>8185518.75</v>
      </c>
      <c r="M42" s="25"/>
      <c r="N42" s="25"/>
    </row>
    <row r="43" spans="2:14" s="104" customFormat="1" ht="18" customHeight="1" x14ac:dyDescent="0.3">
      <c r="B43" s="142"/>
      <c r="C43" s="143"/>
      <c r="D43" s="143"/>
      <c r="E43" s="112"/>
      <c r="F43" s="112"/>
      <c r="G43" s="112"/>
      <c r="H43" s="143"/>
      <c r="I43" s="143"/>
      <c r="J43" s="143"/>
      <c r="K43" s="143"/>
      <c r="L43" s="113"/>
      <c r="M43" s="105"/>
      <c r="N43" s="105"/>
    </row>
    <row r="44" spans="2:14" s="104" customFormat="1" ht="18" customHeight="1" x14ac:dyDescent="0.3">
      <c r="B44" s="142"/>
      <c r="C44" s="143"/>
      <c r="D44" s="143"/>
      <c r="E44" s="112"/>
      <c r="F44" s="112"/>
      <c r="G44" s="112"/>
      <c r="H44" s="143"/>
      <c r="I44" s="143"/>
      <c r="J44" s="143"/>
      <c r="K44" s="143"/>
      <c r="L44" s="113"/>
      <c r="M44" s="105"/>
      <c r="N44" s="105"/>
    </row>
    <row r="45" spans="2:14" s="104" customFormat="1" ht="18" customHeight="1" x14ac:dyDescent="0.3">
      <c r="B45" s="144" t="s">
        <v>157</v>
      </c>
      <c r="C45" s="143"/>
      <c r="D45" s="143"/>
      <c r="E45" s="112"/>
      <c r="F45" s="112"/>
      <c r="G45" s="112"/>
      <c r="H45" s="143"/>
      <c r="I45" s="143"/>
      <c r="J45" s="143"/>
      <c r="K45" s="143"/>
      <c r="L45" s="113"/>
      <c r="M45" s="105"/>
      <c r="N45" s="105"/>
    </row>
    <row r="46" spans="2:14" s="104" customFormat="1" ht="18" customHeight="1" x14ac:dyDescent="0.3">
      <c r="B46" s="145" t="s">
        <v>158</v>
      </c>
      <c r="C46" s="143"/>
      <c r="D46" s="143"/>
      <c r="E46" s="112"/>
      <c r="F46" s="112"/>
      <c r="G46" s="112"/>
      <c r="H46" s="143"/>
      <c r="I46" s="143"/>
      <c r="J46" s="143"/>
      <c r="K46" s="143"/>
      <c r="L46" s="113"/>
      <c r="M46" s="105"/>
      <c r="N46" s="105"/>
    </row>
    <row r="47" spans="2:14" s="104" customFormat="1" ht="18" customHeight="1" x14ac:dyDescent="0.3">
      <c r="B47" s="142"/>
      <c r="C47" s="143"/>
      <c r="D47" s="143"/>
      <c r="E47" s="112"/>
      <c r="F47" s="112"/>
      <c r="G47" s="112"/>
      <c r="H47" s="143"/>
      <c r="I47" s="143"/>
      <c r="J47" s="143"/>
      <c r="K47" s="143"/>
      <c r="L47" s="113"/>
      <c r="M47" s="105"/>
      <c r="N47" s="105"/>
    </row>
    <row r="48" spans="2:14" ht="15.95" customHeight="1" x14ac:dyDescent="0.3">
      <c r="B48" s="146" t="s">
        <v>159</v>
      </c>
      <c r="C48" s="147"/>
      <c r="D48" s="147"/>
      <c r="E48" s="147"/>
      <c r="F48" s="147"/>
      <c r="G48" s="147"/>
      <c r="H48" s="147"/>
      <c r="I48" s="147"/>
      <c r="J48" s="147"/>
      <c r="K48" s="147"/>
      <c r="L48" s="147"/>
      <c r="M48" s="25"/>
      <c r="N48" s="25"/>
    </row>
    <row r="49" spans="1:14" ht="15.95" customHeight="1" x14ac:dyDescent="0.3">
      <c r="B49" s="146"/>
      <c r="C49" s="147"/>
      <c r="D49" s="147"/>
      <c r="E49" s="147"/>
      <c r="F49" s="147"/>
      <c r="G49" s="147"/>
      <c r="H49" s="147"/>
      <c r="I49" s="147"/>
      <c r="J49" s="147"/>
      <c r="K49" s="147"/>
      <c r="L49" s="147"/>
      <c r="M49" s="25"/>
      <c r="N49" s="25"/>
    </row>
    <row r="50" spans="1:14" ht="15.95" customHeight="1" x14ac:dyDescent="0.3">
      <c r="A50" s="118" t="s">
        <v>114</v>
      </c>
      <c r="B50" s="5" t="s">
        <v>115</v>
      </c>
      <c r="C50" s="5"/>
      <c r="D50" s="5"/>
      <c r="E50" s="5"/>
      <c r="F50" s="5"/>
      <c r="G50" s="5"/>
      <c r="H50" s="25"/>
      <c r="I50" s="25"/>
      <c r="J50" s="25"/>
      <c r="K50" s="25"/>
      <c r="L50" s="25"/>
      <c r="M50" s="25"/>
      <c r="N50" s="25"/>
    </row>
    <row r="51" spans="1:14" s="121" customFormat="1" ht="15.95" customHeight="1" x14ac:dyDescent="0.3">
      <c r="A51" s="119"/>
      <c r="B51" s="127" t="s">
        <v>116</v>
      </c>
    </row>
    <row r="52" spans="1:14" ht="15.95" customHeight="1" x14ac:dyDescent="0.3">
      <c r="A52" s="122"/>
      <c r="B52" s="25"/>
      <c r="C52" s="25"/>
      <c r="D52" s="25"/>
      <c r="E52" s="25"/>
      <c r="F52" s="25"/>
      <c r="G52" s="25"/>
      <c r="H52" s="25"/>
      <c r="I52" s="25"/>
      <c r="J52" s="25"/>
      <c r="K52" s="25"/>
      <c r="L52" s="25"/>
      <c r="M52" s="25"/>
      <c r="N52" s="25"/>
    </row>
    <row r="53" spans="1:14" ht="15.95" customHeight="1" x14ac:dyDescent="0.3">
      <c r="A53" s="148" t="s">
        <v>160</v>
      </c>
      <c r="B53" s="149" t="s">
        <v>161</v>
      </c>
      <c r="C53" s="149"/>
      <c r="D53" s="149"/>
      <c r="E53" s="149"/>
      <c r="F53" s="149"/>
      <c r="G53" s="149"/>
      <c r="H53" s="149"/>
      <c r="I53" s="149"/>
      <c r="J53" s="149"/>
      <c r="K53" s="149"/>
      <c r="L53" s="149"/>
      <c r="M53" s="25"/>
      <c r="N53" s="25"/>
    </row>
    <row r="54" spans="1:14" ht="15.95" customHeight="1" x14ac:dyDescent="0.3">
      <c r="A54" s="150"/>
      <c r="B54" s="149"/>
      <c r="C54" s="149"/>
      <c r="D54" s="149"/>
      <c r="E54" s="149"/>
      <c r="F54" s="149"/>
      <c r="G54" s="149"/>
      <c r="H54" s="149"/>
      <c r="I54" s="149"/>
      <c r="J54" s="149"/>
      <c r="K54" s="149"/>
      <c r="L54" s="149"/>
      <c r="M54" s="25"/>
      <c r="N54" s="25"/>
    </row>
    <row r="55" spans="1:14" ht="15.95" customHeight="1" x14ac:dyDescent="0.3">
      <c r="A55" s="150"/>
      <c r="B55" s="150"/>
      <c r="C55" s="151"/>
      <c r="D55" s="152"/>
      <c r="E55" s="152"/>
      <c r="F55" s="152"/>
      <c r="G55" s="152"/>
      <c r="H55" s="152"/>
      <c r="I55" s="152"/>
      <c r="J55" s="152"/>
      <c r="K55" s="152"/>
      <c r="L55" s="152"/>
      <c r="M55" s="25"/>
      <c r="N55" s="25"/>
    </row>
    <row r="56" spans="1:14" ht="15.95" customHeight="1" x14ac:dyDescent="0.3">
      <c r="A56" s="153" t="s">
        <v>162</v>
      </c>
      <c r="B56" s="149" t="s">
        <v>163</v>
      </c>
      <c r="C56" s="149"/>
      <c r="D56" s="149"/>
      <c r="E56" s="149"/>
      <c r="F56" s="149"/>
      <c r="G56" s="149"/>
      <c r="H56" s="149"/>
      <c r="I56" s="149"/>
      <c r="J56" s="149"/>
      <c r="K56" s="149"/>
      <c r="L56" s="149"/>
      <c r="M56" s="25"/>
      <c r="N56" s="25"/>
    </row>
    <row r="57" spans="1:14" ht="15.95" customHeight="1" x14ac:dyDescent="0.3">
      <c r="A57" s="150"/>
      <c r="B57" s="149"/>
      <c r="C57" s="149"/>
      <c r="D57" s="149"/>
      <c r="E57" s="149"/>
      <c r="F57" s="149"/>
      <c r="G57" s="149"/>
      <c r="H57" s="149"/>
      <c r="I57" s="149"/>
      <c r="J57" s="149"/>
      <c r="K57" s="149"/>
      <c r="L57" s="149"/>
      <c r="M57" s="25"/>
      <c r="N57" s="25"/>
    </row>
    <row r="58" spans="1:14" ht="15.95" customHeight="1" x14ac:dyDescent="0.3">
      <c r="B58" s="25"/>
      <c r="C58" s="25"/>
      <c r="D58" s="25"/>
      <c r="E58" s="25"/>
      <c r="F58" s="25"/>
      <c r="G58" s="25"/>
      <c r="H58" s="25"/>
      <c r="I58" s="25"/>
      <c r="J58" s="25"/>
      <c r="K58" s="25"/>
      <c r="L58" s="25"/>
      <c r="M58" s="25"/>
      <c r="N58" s="25"/>
    </row>
    <row r="59" spans="1:14" ht="15.95" customHeight="1" x14ac:dyDescent="0.25"/>
  </sheetData>
  <mergeCells count="13">
    <mergeCell ref="K9:K10"/>
    <mergeCell ref="L9:L10"/>
    <mergeCell ref="B53:L54"/>
    <mergeCell ref="B56:L57"/>
    <mergeCell ref="A8:A11"/>
    <mergeCell ref="I8:J8"/>
    <mergeCell ref="B9:B10"/>
    <mergeCell ref="C9:C10"/>
    <mergeCell ref="D9:D10"/>
    <mergeCell ref="E9:E10"/>
    <mergeCell ref="F9:G9"/>
    <mergeCell ref="H9:H10"/>
    <mergeCell ref="I9:J9"/>
  </mergeCells>
  <hyperlinks>
    <hyperlink ref="B51" r:id="rId1"/>
  </hyperlinks>
  <printOptions horizontalCentered="1"/>
  <pageMargins left="0" right="0" top="0.55118110236220474" bottom="0.15748031496062992" header="0.11811023622047245" footer="0.11811023622047245"/>
  <pageSetup paperSize="9" scale="56"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N55"/>
  <sheetViews>
    <sheetView showGridLines="0" zoomScaleNormal="100" workbookViewId="0">
      <selection activeCell="B7" sqref="B7"/>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130" t="s">
        <v>71</v>
      </c>
      <c r="C1" s="57"/>
      <c r="D1" s="57"/>
      <c r="E1" s="57"/>
      <c r="F1" s="57"/>
      <c r="G1" s="57"/>
      <c r="H1" s="57"/>
      <c r="I1" s="57"/>
      <c r="J1" s="57"/>
      <c r="K1" s="57"/>
      <c r="L1" s="57"/>
      <c r="M1" s="57"/>
      <c r="N1" s="57"/>
    </row>
    <row r="2" spans="1:14" s="56" customFormat="1" ht="18" customHeight="1" x14ac:dyDescent="0.3">
      <c r="A2" s="131" t="s">
        <v>72</v>
      </c>
      <c r="C2" s="57"/>
      <c r="D2" s="57"/>
      <c r="E2" s="57"/>
      <c r="F2" s="57"/>
      <c r="G2" s="57"/>
      <c r="H2" s="57"/>
      <c r="I2" s="57"/>
      <c r="J2" s="57"/>
      <c r="K2" s="57"/>
      <c r="L2" s="57"/>
      <c r="M2" s="57"/>
      <c r="N2" s="57"/>
    </row>
    <row r="3" spans="1:14" s="56" customFormat="1" ht="15.95" customHeight="1" x14ac:dyDescent="0.3">
      <c r="A3" s="131"/>
      <c r="C3" s="57"/>
      <c r="D3" s="57"/>
      <c r="E3" s="57"/>
      <c r="F3" s="57"/>
      <c r="G3" s="57"/>
      <c r="H3" s="57"/>
      <c r="I3" s="57"/>
      <c r="J3" s="57"/>
      <c r="K3" s="57"/>
      <c r="L3" s="57"/>
      <c r="M3" s="57"/>
      <c r="N3" s="57"/>
    </row>
    <row r="4" spans="1:14" s="56" customFormat="1" ht="20.100000000000001" customHeight="1" x14ac:dyDescent="0.3">
      <c r="A4" s="59" t="s">
        <v>73</v>
      </c>
      <c r="B4" s="60" t="s">
        <v>164</v>
      </c>
      <c r="C4" s="132"/>
      <c r="D4" s="132"/>
      <c r="E4" s="132"/>
      <c r="F4" s="132"/>
      <c r="G4" s="132"/>
      <c r="H4" s="132"/>
      <c r="I4" s="132"/>
      <c r="J4" s="132"/>
      <c r="K4" s="132"/>
      <c r="L4" s="133" t="s">
        <v>75</v>
      </c>
      <c r="M4" s="57"/>
      <c r="N4" s="57"/>
    </row>
    <row r="5" spans="1:14" s="56" customFormat="1" ht="20.100000000000001" customHeight="1" x14ac:dyDescent="0.3">
      <c r="A5" s="59" t="s">
        <v>76</v>
      </c>
      <c r="B5" s="60">
        <v>2022</v>
      </c>
      <c r="C5" s="132"/>
      <c r="D5" s="132"/>
      <c r="E5" s="132"/>
      <c r="F5" s="132"/>
      <c r="G5" s="132"/>
      <c r="H5" s="132"/>
      <c r="I5" s="132"/>
      <c r="J5" s="132"/>
      <c r="K5" s="132"/>
      <c r="L5" s="132"/>
      <c r="M5" s="57"/>
      <c r="N5" s="57"/>
    </row>
    <row r="6" spans="1:14" s="56" customFormat="1" ht="15.95" customHeight="1" x14ac:dyDescent="0.3">
      <c r="B6" s="57"/>
      <c r="C6" s="132"/>
      <c r="D6" s="132"/>
      <c r="E6" s="132"/>
      <c r="F6" s="132"/>
      <c r="G6" s="132"/>
      <c r="H6" s="132"/>
      <c r="I6" s="132"/>
      <c r="J6" s="132"/>
      <c r="K6" s="132"/>
      <c r="L6" s="132"/>
      <c r="M6" s="57"/>
      <c r="N6" s="57"/>
    </row>
    <row r="7" spans="1:14" s="56" customFormat="1" ht="15.95" customHeight="1" x14ac:dyDescent="0.3">
      <c r="B7" s="134"/>
      <c r="C7" s="132"/>
      <c r="D7" s="132"/>
      <c r="E7" s="132"/>
      <c r="F7" s="132"/>
      <c r="G7" s="132"/>
      <c r="H7" s="132"/>
      <c r="I7" s="132"/>
      <c r="J7" s="132"/>
      <c r="K7" s="132"/>
      <c r="L7" s="132"/>
      <c r="M7" s="57"/>
      <c r="N7" s="57"/>
    </row>
    <row r="8" spans="1:14" s="56" customFormat="1" ht="15.95" customHeight="1" x14ac:dyDescent="0.3">
      <c r="A8" s="65" t="s">
        <v>77</v>
      </c>
      <c r="B8" s="135" t="s">
        <v>78</v>
      </c>
      <c r="C8" s="135" t="s">
        <v>79</v>
      </c>
      <c r="D8" s="135" t="s">
        <v>80</v>
      </c>
      <c r="E8" s="135"/>
      <c r="F8" s="136" t="s">
        <v>81</v>
      </c>
      <c r="G8" s="136"/>
      <c r="H8" s="135" t="s">
        <v>82</v>
      </c>
      <c r="I8" s="137" t="s">
        <v>83</v>
      </c>
      <c r="J8" s="137"/>
      <c r="K8" s="135" t="s">
        <v>84</v>
      </c>
      <c r="L8" s="135"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SUM(L12:L15)</f>
        <v>76046</v>
      </c>
      <c r="M11" s="25"/>
      <c r="N11" s="25"/>
    </row>
    <row r="12" spans="1:14" ht="18" customHeight="1" x14ac:dyDescent="0.3">
      <c r="A12" s="78"/>
      <c r="B12" s="154" t="s">
        <v>165</v>
      </c>
      <c r="C12" s="80" t="s">
        <v>166</v>
      </c>
      <c r="D12" s="80"/>
      <c r="E12" s="81"/>
      <c r="F12" s="81"/>
      <c r="G12" s="81"/>
      <c r="H12" s="80"/>
      <c r="I12" s="80"/>
      <c r="J12" s="80"/>
      <c r="K12" s="80" t="s">
        <v>167</v>
      </c>
      <c r="L12" s="82">
        <v>76046</v>
      </c>
      <c r="M12" s="25"/>
      <c r="N12" s="25"/>
    </row>
    <row r="13" spans="1:14" ht="18" customHeight="1" x14ac:dyDescent="0.3">
      <c r="B13" s="79"/>
      <c r="C13" s="80"/>
      <c r="D13" s="80"/>
      <c r="E13" s="81"/>
      <c r="F13" s="81"/>
      <c r="G13" s="81"/>
      <c r="H13" s="80"/>
      <c r="I13" s="80"/>
      <c r="J13" s="80"/>
      <c r="K13" s="80"/>
      <c r="L13" s="82"/>
      <c r="M13" s="25"/>
      <c r="N13" s="25"/>
    </row>
    <row r="14" spans="1:14" ht="18" customHeight="1" x14ac:dyDescent="0.3">
      <c r="B14" s="79"/>
      <c r="C14" s="80"/>
      <c r="D14" s="80"/>
      <c r="E14" s="81"/>
      <c r="F14" s="81"/>
      <c r="G14" s="81"/>
      <c r="H14" s="80"/>
      <c r="I14" s="80"/>
      <c r="J14" s="80"/>
      <c r="K14" s="80"/>
      <c r="L14" s="82"/>
      <c r="M14" s="25"/>
      <c r="N14" s="25"/>
    </row>
    <row r="15" spans="1:14" ht="18" customHeight="1" x14ac:dyDescent="0.3">
      <c r="B15" s="79"/>
      <c r="C15" s="80"/>
      <c r="D15" s="80"/>
      <c r="E15" s="81"/>
      <c r="F15" s="81"/>
      <c r="G15" s="81"/>
      <c r="H15" s="80"/>
      <c r="I15" s="80"/>
      <c r="J15" s="80"/>
      <c r="K15" s="80"/>
      <c r="L15" s="82"/>
      <c r="M15" s="25"/>
      <c r="N15" s="25"/>
    </row>
    <row r="16" spans="1:14" s="56" customFormat="1" ht="18" customHeight="1" x14ac:dyDescent="0.3">
      <c r="B16" s="83" t="s">
        <v>98</v>
      </c>
      <c r="C16" s="84"/>
      <c r="D16" s="84"/>
      <c r="E16" s="85"/>
      <c r="F16" s="85"/>
      <c r="G16" s="85"/>
      <c r="H16" s="84"/>
      <c r="I16" s="84"/>
      <c r="J16" s="84"/>
      <c r="K16" s="84"/>
      <c r="L16" s="86">
        <f>SUM(L17:L18)</f>
        <v>1966502.85</v>
      </c>
      <c r="M16" s="57"/>
      <c r="N16" s="57"/>
    </row>
    <row r="17" spans="2:14" s="56" customFormat="1" ht="18" customHeight="1" x14ac:dyDescent="0.3">
      <c r="B17" s="154" t="s">
        <v>168</v>
      </c>
      <c r="C17" s="87"/>
      <c r="D17" s="87" t="s">
        <v>169</v>
      </c>
      <c r="E17" s="88"/>
      <c r="F17" s="88"/>
      <c r="G17" s="88"/>
      <c r="H17" s="87"/>
      <c r="I17" s="87"/>
      <c r="J17" s="87"/>
      <c r="K17" s="87"/>
      <c r="L17" s="89">
        <v>1966502.85</v>
      </c>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0</v>
      </c>
      <c r="M19" s="25"/>
      <c r="N19" s="25"/>
    </row>
    <row r="20" spans="2:14" ht="18" customHeight="1" x14ac:dyDescent="0.3">
      <c r="B20" s="141"/>
      <c r="C20" s="80"/>
      <c r="D20" s="80"/>
      <c r="E20" s="81"/>
      <c r="F20" s="81"/>
      <c r="G20" s="81"/>
      <c r="H20" s="80"/>
      <c r="I20" s="80"/>
      <c r="J20" s="80"/>
      <c r="K20" s="80"/>
      <c r="L20" s="82"/>
      <c r="M20" s="25"/>
      <c r="N20" s="25"/>
    </row>
    <row r="21" spans="2:14" ht="18" customHeight="1" x14ac:dyDescent="0.3">
      <c r="B21" s="141"/>
      <c r="C21" s="80"/>
      <c r="D21" s="80"/>
      <c r="E21" s="81"/>
      <c r="F21" s="81"/>
      <c r="G21" s="81"/>
      <c r="H21" s="80"/>
      <c r="I21" s="80"/>
      <c r="J21" s="80"/>
      <c r="K21" s="80"/>
      <c r="L21" s="82"/>
      <c r="M21" s="25"/>
      <c r="N21" s="25"/>
    </row>
    <row r="22" spans="2:14" ht="18" customHeight="1" x14ac:dyDescent="0.3">
      <c r="B22" s="79"/>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77">
        <f>SUM(L37:L38)</f>
        <v>4178633.13</v>
      </c>
      <c r="M36" s="25"/>
      <c r="N36" s="25"/>
    </row>
    <row r="37" spans="1:14" s="104" customFormat="1" ht="18" customHeight="1" x14ac:dyDescent="0.3">
      <c r="B37" s="79" t="s">
        <v>170</v>
      </c>
      <c r="C37" s="93"/>
      <c r="D37" s="93"/>
      <c r="E37" s="94"/>
      <c r="F37" s="94"/>
      <c r="G37" s="94"/>
      <c r="H37" s="93"/>
      <c r="I37" s="93"/>
      <c r="J37" s="93"/>
      <c r="K37" s="93"/>
      <c r="L37" s="95">
        <v>4173753.38</v>
      </c>
      <c r="M37" s="105"/>
      <c r="N37" s="105"/>
    </row>
    <row r="38" spans="1:14" ht="18" customHeight="1" x14ac:dyDescent="0.3">
      <c r="B38" s="79" t="s">
        <v>171</v>
      </c>
      <c r="C38" s="80"/>
      <c r="D38" s="80"/>
      <c r="E38" s="81"/>
      <c r="F38" s="81"/>
      <c r="G38" s="81"/>
      <c r="H38" s="80"/>
      <c r="I38" s="80"/>
      <c r="J38" s="80"/>
      <c r="K38" s="80"/>
      <c r="L38" s="91">
        <v>4879.75</v>
      </c>
      <c r="M38" s="105"/>
      <c r="N38" s="25"/>
    </row>
    <row r="39" spans="1:14" ht="18" customHeight="1" x14ac:dyDescent="0.3">
      <c r="B39" s="106" t="s">
        <v>109</v>
      </c>
      <c r="C39" s="107"/>
      <c r="D39" s="107"/>
      <c r="E39" s="108"/>
      <c r="F39" s="108"/>
      <c r="G39" s="108"/>
      <c r="H39" s="107"/>
      <c r="I39" s="107"/>
      <c r="J39" s="107"/>
      <c r="K39" s="107"/>
      <c r="L39" s="109">
        <f>+L11+L16+L19+L25+L29+L33+L36</f>
        <v>6221181.9800000004</v>
      </c>
      <c r="M39" s="25"/>
      <c r="N39" s="25"/>
    </row>
    <row r="40" spans="1:14" s="104" customFormat="1" ht="18" customHeight="1" x14ac:dyDescent="0.3">
      <c r="B40" s="142"/>
      <c r="C40" s="143"/>
      <c r="D40" s="143"/>
      <c r="E40" s="112"/>
      <c r="F40" s="112"/>
      <c r="G40" s="112"/>
      <c r="H40" s="143"/>
      <c r="I40" s="143"/>
      <c r="J40" s="143"/>
      <c r="K40" s="143"/>
      <c r="L40" s="113"/>
      <c r="M40" s="105"/>
      <c r="N40" s="105"/>
    </row>
    <row r="41" spans="1:14" s="104" customFormat="1" ht="18" customHeight="1" x14ac:dyDescent="0.3">
      <c r="B41" s="142"/>
      <c r="C41" s="143"/>
      <c r="D41" s="143"/>
      <c r="E41" s="112"/>
      <c r="F41" s="112"/>
      <c r="G41" s="112"/>
      <c r="H41" s="143"/>
      <c r="I41" s="143"/>
      <c r="J41" s="143"/>
      <c r="K41" s="143"/>
      <c r="L41" s="113"/>
      <c r="M41" s="105"/>
      <c r="N41" s="105"/>
    </row>
    <row r="42" spans="1:14" s="104" customFormat="1" ht="18" customHeight="1" x14ac:dyDescent="0.3">
      <c r="B42" s="144" t="s">
        <v>112</v>
      </c>
      <c r="C42" s="143"/>
      <c r="D42" s="143"/>
      <c r="E42" s="112"/>
      <c r="F42" s="112"/>
      <c r="G42" s="112"/>
      <c r="H42" s="143"/>
      <c r="I42" s="143"/>
      <c r="J42" s="143"/>
      <c r="K42" s="143"/>
      <c r="L42" s="113"/>
      <c r="M42" s="105"/>
      <c r="N42" s="105"/>
    </row>
    <row r="43" spans="1:14" s="104" customFormat="1" ht="18" customHeight="1" x14ac:dyDescent="0.3">
      <c r="B43" s="145" t="s">
        <v>113</v>
      </c>
      <c r="C43" s="143"/>
      <c r="D43" s="143"/>
      <c r="E43" s="112"/>
      <c r="F43" s="112"/>
      <c r="G43" s="112"/>
      <c r="H43" s="143"/>
      <c r="I43" s="143"/>
      <c r="J43" s="143"/>
      <c r="K43" s="143"/>
      <c r="L43" s="113"/>
      <c r="M43" s="105"/>
      <c r="N43" s="105"/>
    </row>
    <row r="44" spans="1:14" s="104" customFormat="1" ht="18" customHeight="1" x14ac:dyDescent="0.3">
      <c r="B44" s="142"/>
      <c r="C44" s="143"/>
      <c r="D44" s="143"/>
      <c r="E44" s="112"/>
      <c r="F44" s="112"/>
      <c r="G44" s="112"/>
      <c r="H44" s="143"/>
      <c r="I44" s="143"/>
      <c r="J44" s="143"/>
      <c r="K44" s="143"/>
      <c r="L44" s="113"/>
      <c r="M44" s="105"/>
      <c r="N44" s="105"/>
    </row>
    <row r="45" spans="1:14" ht="15.95" customHeight="1" x14ac:dyDescent="0.3">
      <c r="B45" s="146"/>
      <c r="C45" s="147"/>
      <c r="D45" s="147"/>
      <c r="E45" s="147"/>
      <c r="F45" s="147"/>
      <c r="G45" s="147"/>
      <c r="H45" s="147"/>
      <c r="I45" s="147"/>
      <c r="J45" s="147"/>
      <c r="K45" s="147"/>
      <c r="L45" s="14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55"/>
      <c r="D51" s="25"/>
      <c r="E51" s="25"/>
      <c r="F51" s="25"/>
      <c r="G51" s="25"/>
      <c r="H51" s="25"/>
      <c r="I51" s="25"/>
      <c r="J51" s="25"/>
      <c r="K51" s="25"/>
      <c r="L51" s="25"/>
      <c r="M51" s="25"/>
      <c r="N51" s="25"/>
    </row>
    <row r="52" spans="2:14" ht="15.95" customHeight="1" x14ac:dyDescent="0.3">
      <c r="C52" s="156"/>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5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N55"/>
  <sheetViews>
    <sheetView showGridLines="0" zoomScaleNormal="100" workbookViewId="0">
      <selection activeCell="L21" sqref="L21"/>
    </sheetView>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2" width="17.710937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60" t="s">
        <v>43</v>
      </c>
      <c r="C4" s="61"/>
      <c r="D4" s="61"/>
      <c r="E4" s="61"/>
      <c r="F4" s="61"/>
      <c r="G4" s="61"/>
      <c r="H4" s="61"/>
      <c r="I4" s="61"/>
      <c r="J4" s="61"/>
      <c r="K4" s="61"/>
      <c r="L4" s="62" t="s">
        <v>75</v>
      </c>
      <c r="M4" s="57"/>
      <c r="N4" s="57"/>
    </row>
    <row r="5" spans="1:14" s="56" customFormat="1" ht="20.100000000000001" customHeight="1" x14ac:dyDescent="0.3">
      <c r="A5" s="59" t="s">
        <v>76</v>
      </c>
      <c r="B5" s="157" t="s">
        <v>122</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x14ac:dyDescent="0.3">
      <c r="A11" s="65"/>
      <c r="B11" s="74" t="s">
        <v>97</v>
      </c>
      <c r="C11" s="75"/>
      <c r="D11" s="75"/>
      <c r="E11" s="76"/>
      <c r="F11" s="76"/>
      <c r="G11" s="76"/>
      <c r="H11" s="75"/>
      <c r="I11" s="75"/>
      <c r="J11" s="75"/>
      <c r="K11" s="75"/>
      <c r="L11" s="77">
        <f>SUM(L12:L15)</f>
        <v>385858.07999999996</v>
      </c>
      <c r="M11" s="25"/>
      <c r="N11" s="25"/>
    </row>
    <row r="12" spans="1:14" ht="18" customHeight="1" x14ac:dyDescent="0.3">
      <c r="A12" s="78"/>
      <c r="B12" s="79" t="s">
        <v>128</v>
      </c>
      <c r="C12" s="158" t="s">
        <v>172</v>
      </c>
      <c r="D12" s="80" t="s">
        <v>173</v>
      </c>
      <c r="E12" s="81">
        <v>0</v>
      </c>
      <c r="F12" s="81">
        <v>0</v>
      </c>
      <c r="G12" s="81">
        <v>0</v>
      </c>
      <c r="H12" s="80">
        <v>400</v>
      </c>
      <c r="I12" s="80"/>
      <c r="J12" s="80"/>
      <c r="K12" s="80" t="s">
        <v>174</v>
      </c>
      <c r="L12" s="82">
        <f>+[3]Hoja1!$G$18</f>
        <v>82205.709999999992</v>
      </c>
      <c r="M12" s="25"/>
      <c r="N12" s="25"/>
    </row>
    <row r="13" spans="1:14" ht="18" customHeight="1" x14ac:dyDescent="0.3">
      <c r="B13" s="79" t="s">
        <v>175</v>
      </c>
      <c r="C13" s="158" t="s">
        <v>172</v>
      </c>
      <c r="D13" s="80" t="s">
        <v>173</v>
      </c>
      <c r="E13" s="81">
        <v>0</v>
      </c>
      <c r="F13" s="81">
        <v>0</v>
      </c>
      <c r="G13" s="81">
        <v>0</v>
      </c>
      <c r="H13" s="80">
        <v>400</v>
      </c>
      <c r="I13" s="80"/>
      <c r="J13" s="80"/>
      <c r="K13" s="80" t="s">
        <v>174</v>
      </c>
      <c r="L13" s="82">
        <f>+[3]Hoja1!$G$20</f>
        <v>167000</v>
      </c>
      <c r="M13" s="25"/>
      <c r="N13" s="25"/>
    </row>
    <row r="14" spans="1:14" ht="18" customHeight="1" x14ac:dyDescent="0.3">
      <c r="B14" s="79" t="s">
        <v>133</v>
      </c>
      <c r="C14" s="158" t="s">
        <v>172</v>
      </c>
      <c r="D14" s="80" t="s">
        <v>173</v>
      </c>
      <c r="E14" s="81">
        <v>0</v>
      </c>
      <c r="F14" s="81">
        <v>0</v>
      </c>
      <c r="G14" s="81">
        <v>0</v>
      </c>
      <c r="H14" s="80">
        <v>400</v>
      </c>
      <c r="I14" s="80"/>
      <c r="J14" s="80"/>
      <c r="K14" s="80" t="s">
        <v>176</v>
      </c>
      <c r="L14" s="82">
        <f>+[3]Hoja1!$G$21</f>
        <v>136652.37</v>
      </c>
      <c r="M14" s="25"/>
      <c r="N14" s="25"/>
    </row>
    <row r="15" spans="1:14" ht="18" customHeight="1" x14ac:dyDescent="0.3">
      <c r="B15" s="79"/>
      <c r="C15" s="80"/>
      <c r="D15" s="80"/>
      <c r="E15" s="81"/>
      <c r="F15" s="81"/>
      <c r="G15" s="81"/>
      <c r="H15" s="80"/>
      <c r="I15" s="80"/>
      <c r="J15" s="80"/>
      <c r="K15" s="80"/>
      <c r="L15" s="82"/>
      <c r="M15" s="25"/>
      <c r="N15" s="25"/>
    </row>
    <row r="16" spans="1:14" s="56" customFormat="1" ht="18" customHeight="1" x14ac:dyDescent="0.3">
      <c r="B16" s="83" t="s">
        <v>98</v>
      </c>
      <c r="C16" s="84"/>
      <c r="D16" s="84"/>
      <c r="E16" s="85"/>
      <c r="F16" s="85"/>
      <c r="G16" s="85"/>
      <c r="H16" s="84"/>
      <c r="I16" s="84"/>
      <c r="J16" s="84"/>
      <c r="K16" s="84"/>
      <c r="L16" s="86">
        <f>SUM(L17:L18)</f>
        <v>0</v>
      </c>
      <c r="M16" s="57"/>
      <c r="N16" s="57"/>
    </row>
    <row r="17" spans="2:14" s="56" customFormat="1" ht="18" customHeight="1" x14ac:dyDescent="0.3">
      <c r="B17" s="79"/>
      <c r="C17" s="87"/>
      <c r="D17" s="87"/>
      <c r="E17" s="88"/>
      <c r="F17" s="88"/>
      <c r="G17" s="88"/>
      <c r="H17" s="87"/>
      <c r="I17" s="87"/>
      <c r="J17" s="87"/>
      <c r="K17" s="87"/>
      <c r="L17" s="89"/>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310000</v>
      </c>
      <c r="M19" s="25"/>
      <c r="N19" s="25"/>
    </row>
    <row r="20" spans="2:14" ht="18" customHeight="1" x14ac:dyDescent="0.3">
      <c r="B20" s="90" t="s">
        <v>177</v>
      </c>
      <c r="C20" s="80" t="s">
        <v>178</v>
      </c>
      <c r="D20" s="80" t="s">
        <v>178</v>
      </c>
      <c r="E20" s="81">
        <v>0</v>
      </c>
      <c r="F20" s="81">
        <v>0</v>
      </c>
      <c r="G20" s="81">
        <v>0</v>
      </c>
      <c r="H20" s="80">
        <v>310000</v>
      </c>
      <c r="I20" s="80"/>
      <c r="J20" s="80"/>
      <c r="K20" s="80" t="s">
        <v>179</v>
      </c>
      <c r="L20" s="82">
        <f>+[3]Hoja1!$G$14</f>
        <v>310000</v>
      </c>
      <c r="M20" s="25"/>
      <c r="N20" s="25"/>
    </row>
    <row r="21" spans="2:14" ht="18" customHeight="1" x14ac:dyDescent="0.3">
      <c r="B21" s="90"/>
      <c r="C21" s="80"/>
      <c r="D21" s="80"/>
      <c r="E21" s="81"/>
      <c r="F21" s="81"/>
      <c r="G21" s="81"/>
      <c r="H21" s="80"/>
      <c r="I21" s="80"/>
      <c r="J21" s="80"/>
      <c r="K21" s="80"/>
      <c r="L21" s="82"/>
      <c r="M21" s="25"/>
      <c r="N21" s="25"/>
    </row>
    <row r="22" spans="2:14" ht="18" customHeight="1" x14ac:dyDescent="0.3">
      <c r="B22" s="79"/>
      <c r="C22" s="80"/>
      <c r="D22" s="80"/>
      <c r="E22" s="81"/>
      <c r="F22" s="81"/>
      <c r="G22" s="81"/>
      <c r="H22" s="80"/>
      <c r="I22" s="80"/>
      <c r="J22" s="80"/>
      <c r="K22" s="80"/>
      <c r="L22" s="82"/>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0</v>
      </c>
      <c r="M36" s="25"/>
      <c r="N36" s="25"/>
    </row>
    <row r="37" spans="1:14" s="104" customFormat="1" ht="18" customHeight="1" x14ac:dyDescent="0.3">
      <c r="B37" s="92"/>
      <c r="C37" s="93"/>
      <c r="D37" s="93"/>
      <c r="E37" s="94"/>
      <c r="F37" s="94"/>
      <c r="G37" s="94"/>
      <c r="H37" s="93"/>
      <c r="I37" s="93"/>
      <c r="J37" s="93"/>
      <c r="K37" s="93"/>
      <c r="L37" s="95"/>
      <c r="M37" s="105"/>
      <c r="N37" s="105"/>
    </row>
    <row r="38" spans="1:14" ht="18" customHeight="1" x14ac:dyDescent="0.3">
      <c r="B38" s="79"/>
      <c r="C38" s="80"/>
      <c r="D38" s="80"/>
      <c r="E38" s="81"/>
      <c r="F38" s="81"/>
      <c r="G38" s="81"/>
      <c r="H38" s="80"/>
      <c r="I38" s="80"/>
      <c r="J38" s="80"/>
      <c r="K38" s="80"/>
      <c r="L38" s="91"/>
      <c r="M38" s="105"/>
      <c r="N38" s="25"/>
    </row>
    <row r="39" spans="1:14" ht="18" customHeight="1" x14ac:dyDescent="0.3">
      <c r="B39" s="106" t="s">
        <v>109</v>
      </c>
      <c r="C39" s="107"/>
      <c r="D39" s="107"/>
      <c r="E39" s="108"/>
      <c r="F39" s="108"/>
      <c r="G39" s="108"/>
      <c r="H39" s="107"/>
      <c r="I39" s="107"/>
      <c r="J39" s="107"/>
      <c r="K39" s="107"/>
      <c r="L39" s="109">
        <f>+L11+L16+L19+L25+L29+L33+L36</f>
        <v>695858.08</v>
      </c>
      <c r="M39" s="25"/>
      <c r="N39" s="2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180</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 right="0" top="0.55118110236220474" bottom="0.15748031496062992" header="0.11811023622047245" footer="0.11811023622047245"/>
  <pageSetup paperSize="9" scale="58"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2:M75"/>
  <sheetViews>
    <sheetView workbookViewId="0">
      <selection activeCell="B6" sqref="B6"/>
    </sheetView>
  </sheetViews>
  <sheetFormatPr baseColWidth="10" defaultRowHeight="15" x14ac:dyDescent="0.25"/>
  <cols>
    <col min="1" max="1" width="14.85546875" style="161" customWidth="1"/>
    <col min="2" max="2" width="52.28515625" style="161" customWidth="1"/>
    <col min="3" max="3" width="18" style="161" customWidth="1"/>
    <col min="4" max="9" width="11.42578125" style="161"/>
    <col min="10" max="10" width="27.140625" style="161" customWidth="1"/>
    <col min="11" max="11" width="21.140625" style="161" customWidth="1"/>
    <col min="12" max="12" width="13.85546875" style="161" customWidth="1"/>
    <col min="13" max="16384" width="11.42578125" style="161"/>
  </cols>
  <sheetData>
    <row r="2" spans="1:13" ht="16.5" x14ac:dyDescent="0.3">
      <c r="A2" s="55" t="s">
        <v>71</v>
      </c>
      <c r="B2" s="159"/>
      <c r="C2" s="160"/>
      <c r="D2" s="160"/>
      <c r="E2" s="160"/>
      <c r="F2" s="160"/>
      <c r="G2" s="160"/>
      <c r="H2" s="160"/>
      <c r="I2" s="160"/>
      <c r="J2" s="160"/>
      <c r="K2" s="160"/>
      <c r="L2" s="160"/>
      <c r="M2" s="160"/>
    </row>
    <row r="3" spans="1:13" ht="17.25" x14ac:dyDescent="0.3">
      <c r="A3" s="58" t="s">
        <v>72</v>
      </c>
      <c r="B3" s="159"/>
      <c r="C3" s="160"/>
      <c r="D3" s="160"/>
      <c r="E3" s="160"/>
      <c r="F3" s="160"/>
      <c r="G3" s="160"/>
      <c r="H3" s="160"/>
      <c r="I3" s="160"/>
      <c r="J3" s="160"/>
      <c r="K3" s="160"/>
      <c r="L3" s="160"/>
      <c r="M3" s="160"/>
    </row>
    <row r="4" spans="1:13" ht="17.25" x14ac:dyDescent="0.3">
      <c r="A4" s="58"/>
      <c r="B4" s="159"/>
      <c r="C4" s="160"/>
      <c r="D4" s="160"/>
      <c r="E4" s="160"/>
      <c r="F4" s="160"/>
      <c r="G4" s="160"/>
      <c r="H4" s="160"/>
      <c r="I4" s="160"/>
      <c r="J4" s="160"/>
      <c r="K4" s="160"/>
      <c r="L4" s="160"/>
      <c r="M4" s="160"/>
    </row>
    <row r="5" spans="1:13" ht="17.25" x14ac:dyDescent="0.3">
      <c r="A5" s="162" t="s">
        <v>73</v>
      </c>
      <c r="B5" s="163" t="s">
        <v>42</v>
      </c>
      <c r="C5" s="61"/>
      <c r="D5" s="61"/>
      <c r="E5" s="61"/>
      <c r="F5" s="61"/>
      <c r="G5" s="61"/>
      <c r="H5" s="61"/>
      <c r="I5" s="61"/>
      <c r="J5" s="61"/>
      <c r="K5" s="61"/>
      <c r="L5" s="62" t="s">
        <v>75</v>
      </c>
      <c r="M5" s="160"/>
    </row>
    <row r="6" spans="1:13" ht="17.25" x14ac:dyDescent="0.3">
      <c r="A6" s="162" t="s">
        <v>76</v>
      </c>
      <c r="B6" s="163" t="s">
        <v>122</v>
      </c>
      <c r="C6" s="61"/>
      <c r="D6" s="61"/>
      <c r="E6" s="61"/>
      <c r="F6" s="61"/>
      <c r="G6" s="61"/>
      <c r="H6" s="61"/>
      <c r="I6" s="61"/>
      <c r="J6" s="61"/>
      <c r="K6" s="61"/>
      <c r="L6" s="61"/>
      <c r="M6" s="160"/>
    </row>
    <row r="7" spans="1:13" ht="16.5" x14ac:dyDescent="0.3">
      <c r="A7" s="159"/>
      <c r="B7" s="160"/>
      <c r="C7" s="61"/>
      <c r="D7" s="61"/>
      <c r="E7" s="61"/>
      <c r="F7" s="61"/>
      <c r="G7" s="61"/>
      <c r="H7" s="61"/>
      <c r="I7" s="61"/>
      <c r="J7" s="61"/>
      <c r="K7" s="61"/>
      <c r="L7" s="61"/>
      <c r="M7" s="160"/>
    </row>
    <row r="8" spans="1:13" ht="16.5" x14ac:dyDescent="0.3">
      <c r="A8" s="159"/>
      <c r="B8" s="64"/>
      <c r="C8" s="61"/>
      <c r="D8" s="61"/>
      <c r="E8" s="61"/>
      <c r="F8" s="61"/>
      <c r="G8" s="61"/>
      <c r="H8" s="61"/>
      <c r="I8" s="61"/>
      <c r="J8" s="61"/>
      <c r="K8" s="61"/>
      <c r="L8" s="61"/>
      <c r="M8" s="160"/>
    </row>
    <row r="9" spans="1:13" ht="16.5" x14ac:dyDescent="0.3">
      <c r="A9" s="164" t="s">
        <v>77</v>
      </c>
      <c r="B9" s="66" t="s">
        <v>78</v>
      </c>
      <c r="C9" s="66" t="s">
        <v>79</v>
      </c>
      <c r="D9" s="66" t="s">
        <v>80</v>
      </c>
      <c r="E9" s="66"/>
      <c r="F9" s="67" t="s">
        <v>81</v>
      </c>
      <c r="G9" s="67"/>
      <c r="H9" s="66" t="s">
        <v>82</v>
      </c>
      <c r="I9" s="68" t="s">
        <v>83</v>
      </c>
      <c r="J9" s="68"/>
      <c r="K9" s="66" t="s">
        <v>84</v>
      </c>
      <c r="L9" s="66" t="s">
        <v>85</v>
      </c>
      <c r="M9" s="160"/>
    </row>
    <row r="10" spans="1:13" ht="16.5" x14ac:dyDescent="0.3">
      <c r="A10" s="164"/>
      <c r="B10" s="69" t="s">
        <v>86</v>
      </c>
      <c r="C10" s="70" t="s">
        <v>87</v>
      </c>
      <c r="D10" s="70" t="s">
        <v>88</v>
      </c>
      <c r="E10" s="70" t="s">
        <v>89</v>
      </c>
      <c r="F10" s="70" t="s">
        <v>90</v>
      </c>
      <c r="G10" s="70"/>
      <c r="H10" s="70" t="s">
        <v>91</v>
      </c>
      <c r="I10" s="70" t="s">
        <v>92</v>
      </c>
      <c r="J10" s="70"/>
      <c r="K10" s="70" t="s">
        <v>93</v>
      </c>
      <c r="L10" s="69" t="s">
        <v>94</v>
      </c>
      <c r="M10" s="165"/>
    </row>
    <row r="11" spans="1:13" ht="16.5" x14ac:dyDescent="0.3">
      <c r="A11" s="164"/>
      <c r="B11" s="69"/>
      <c r="C11" s="70"/>
      <c r="D11" s="70"/>
      <c r="E11" s="70"/>
      <c r="F11" s="73" t="s">
        <v>95</v>
      </c>
      <c r="G11" s="73" t="s">
        <v>96</v>
      </c>
      <c r="H11" s="70"/>
      <c r="I11" s="73" t="s">
        <v>95</v>
      </c>
      <c r="J11" s="73" t="s">
        <v>96</v>
      </c>
      <c r="K11" s="70"/>
      <c r="L11" s="69"/>
      <c r="M11" s="165"/>
    </row>
    <row r="12" spans="1:13" ht="16.5" x14ac:dyDescent="0.3">
      <c r="A12" s="164"/>
      <c r="B12" s="74" t="s">
        <v>97</v>
      </c>
      <c r="C12" s="75"/>
      <c r="D12" s="75"/>
      <c r="E12" s="166"/>
      <c r="F12" s="166"/>
      <c r="G12" s="166"/>
      <c r="H12" s="75"/>
      <c r="I12" s="75"/>
      <c r="J12" s="75"/>
      <c r="K12" s="75"/>
      <c r="L12" s="167">
        <f>SUM(L13:L16)</f>
        <v>590566.89</v>
      </c>
      <c r="M12" s="168"/>
    </row>
    <row r="13" spans="1:13" ht="16.5" x14ac:dyDescent="0.3">
      <c r="A13" s="169"/>
      <c r="B13" s="79" t="s">
        <v>181</v>
      </c>
      <c r="C13" s="80"/>
      <c r="D13" s="80" t="s">
        <v>169</v>
      </c>
      <c r="E13" s="170"/>
      <c r="F13" s="170"/>
      <c r="G13" s="170"/>
      <c r="H13" s="80">
        <v>150</v>
      </c>
      <c r="I13" s="80"/>
      <c r="J13" s="80"/>
      <c r="K13" s="80" t="s">
        <v>182</v>
      </c>
      <c r="L13" s="171">
        <v>109362.7</v>
      </c>
      <c r="M13" s="168"/>
    </row>
    <row r="14" spans="1:13" ht="16.5" x14ac:dyDescent="0.3">
      <c r="B14" s="79" t="s">
        <v>183</v>
      </c>
      <c r="C14" s="80"/>
      <c r="D14" s="80" t="s">
        <v>169</v>
      </c>
      <c r="E14" s="170"/>
      <c r="F14" s="170"/>
      <c r="G14" s="170"/>
      <c r="H14" s="80"/>
      <c r="I14" s="80"/>
      <c r="J14" s="80"/>
      <c r="K14" s="80" t="s">
        <v>184</v>
      </c>
      <c r="L14" s="171">
        <v>481204.19</v>
      </c>
      <c r="M14" s="168"/>
    </row>
    <row r="15" spans="1:13" ht="16.5" x14ac:dyDescent="0.3">
      <c r="B15" s="79" t="s">
        <v>185</v>
      </c>
      <c r="C15" s="80"/>
      <c r="D15" s="80" t="s">
        <v>121</v>
      </c>
      <c r="E15" s="170"/>
      <c r="F15" s="170"/>
      <c r="G15" s="170"/>
      <c r="H15" s="80"/>
      <c r="I15" s="80"/>
      <c r="J15" s="80"/>
      <c r="K15" s="80" t="s">
        <v>184</v>
      </c>
      <c r="L15" s="171"/>
      <c r="M15" s="168"/>
    </row>
    <row r="16" spans="1:13" ht="16.5" x14ac:dyDescent="0.3">
      <c r="B16" s="79"/>
      <c r="C16" s="80"/>
      <c r="D16" s="80"/>
      <c r="E16" s="170"/>
      <c r="F16" s="170"/>
      <c r="G16" s="170"/>
      <c r="H16" s="80"/>
      <c r="I16" s="80"/>
      <c r="J16" s="80"/>
      <c r="K16" s="80"/>
      <c r="L16" s="171"/>
      <c r="M16" s="168"/>
    </row>
    <row r="17" spans="1:13" ht="16.5" x14ac:dyDescent="0.3">
      <c r="A17" s="159"/>
      <c r="B17" s="83" t="s">
        <v>98</v>
      </c>
      <c r="C17" s="84"/>
      <c r="D17" s="84"/>
      <c r="E17" s="172"/>
      <c r="F17" s="172"/>
      <c r="G17" s="172"/>
      <c r="H17" s="84"/>
      <c r="I17" s="84"/>
      <c r="J17" s="84"/>
      <c r="K17" s="84"/>
      <c r="L17" s="173">
        <f>SUM(L18:L19)</f>
        <v>0</v>
      </c>
      <c r="M17" s="160"/>
    </row>
    <row r="18" spans="1:13" ht="16.5" x14ac:dyDescent="0.3">
      <c r="A18" s="159"/>
      <c r="B18" s="79"/>
      <c r="C18" s="87"/>
      <c r="D18" s="87"/>
      <c r="E18" s="174"/>
      <c r="F18" s="174"/>
      <c r="G18" s="174"/>
      <c r="H18" s="87"/>
      <c r="I18" s="87"/>
      <c r="J18" s="87"/>
      <c r="K18" s="87"/>
      <c r="L18" s="175"/>
      <c r="M18" s="160"/>
    </row>
    <row r="19" spans="1:13" ht="16.5" x14ac:dyDescent="0.3">
      <c r="A19" s="159"/>
      <c r="B19" s="79"/>
      <c r="C19" s="87"/>
      <c r="D19" s="87"/>
      <c r="E19" s="174"/>
      <c r="F19" s="174"/>
      <c r="G19" s="174"/>
      <c r="H19" s="87"/>
      <c r="I19" s="87"/>
      <c r="J19" s="87"/>
      <c r="K19" s="87"/>
      <c r="L19" s="175"/>
      <c r="M19" s="160"/>
    </row>
    <row r="20" spans="1:13" ht="16.5" x14ac:dyDescent="0.3">
      <c r="B20" s="74" t="s">
        <v>99</v>
      </c>
      <c r="C20" s="75"/>
      <c r="D20" s="75"/>
      <c r="E20" s="166"/>
      <c r="F20" s="166"/>
      <c r="G20" s="166"/>
      <c r="H20" s="75"/>
      <c r="I20" s="75"/>
      <c r="J20" s="75"/>
      <c r="K20" s="75"/>
      <c r="L20" s="167">
        <f>SUM(L21:L25)</f>
        <v>0</v>
      </c>
      <c r="M20" s="168"/>
    </row>
    <row r="21" spans="1:13" ht="16.5" x14ac:dyDescent="0.3">
      <c r="B21" s="90"/>
      <c r="C21" s="80"/>
      <c r="D21" s="80"/>
      <c r="E21" s="170"/>
      <c r="F21" s="170"/>
      <c r="G21" s="170"/>
      <c r="H21" s="80"/>
      <c r="I21" s="80"/>
      <c r="J21" s="80"/>
      <c r="K21" s="80"/>
      <c r="L21" s="171"/>
      <c r="M21" s="168"/>
    </row>
    <row r="22" spans="1:13" ht="16.5" x14ac:dyDescent="0.3">
      <c r="B22" s="90"/>
      <c r="C22" s="80"/>
      <c r="D22" s="80"/>
      <c r="E22" s="170"/>
      <c r="F22" s="170"/>
      <c r="G22" s="170"/>
      <c r="H22" s="80"/>
      <c r="I22" s="80"/>
      <c r="J22" s="80"/>
      <c r="K22" s="80"/>
      <c r="L22" s="171"/>
      <c r="M22" s="168"/>
    </row>
    <row r="23" spans="1:13" ht="16.5" x14ac:dyDescent="0.3">
      <c r="B23" s="79"/>
      <c r="C23" s="80"/>
      <c r="D23" s="80"/>
      <c r="E23" s="170"/>
      <c r="F23" s="170"/>
      <c r="G23" s="170"/>
      <c r="H23" s="80"/>
      <c r="I23" s="80"/>
      <c r="J23" s="80"/>
      <c r="K23" s="80"/>
      <c r="L23" s="171"/>
      <c r="M23" s="168"/>
    </row>
    <row r="24" spans="1:13" ht="16.5" x14ac:dyDescent="0.3">
      <c r="B24" s="79"/>
      <c r="C24" s="80"/>
      <c r="D24" s="80"/>
      <c r="E24" s="170"/>
      <c r="F24" s="170"/>
      <c r="G24" s="170"/>
      <c r="H24" s="80"/>
      <c r="I24" s="80"/>
      <c r="J24" s="80"/>
      <c r="K24" s="80"/>
      <c r="L24" s="176"/>
      <c r="M24" s="168"/>
    </row>
    <row r="25" spans="1:13" ht="16.5" x14ac:dyDescent="0.3">
      <c r="B25" s="79"/>
      <c r="C25" s="80"/>
      <c r="D25" s="80"/>
      <c r="E25" s="170"/>
      <c r="F25" s="170"/>
      <c r="G25" s="170"/>
      <c r="H25" s="80"/>
      <c r="I25" s="80"/>
      <c r="J25" s="80"/>
      <c r="K25" s="80"/>
      <c r="L25" s="176"/>
      <c r="M25" s="168"/>
    </row>
    <row r="26" spans="1:13" ht="16.5" x14ac:dyDescent="0.3">
      <c r="B26" s="74" t="s">
        <v>100</v>
      </c>
      <c r="C26" s="75"/>
      <c r="D26" s="75"/>
      <c r="E26" s="166"/>
      <c r="F26" s="166"/>
      <c r="G26" s="166"/>
      <c r="H26" s="75"/>
      <c r="I26" s="75"/>
      <c r="J26" s="75"/>
      <c r="K26" s="75"/>
      <c r="L26" s="167">
        <f>SUM(L27:L29)</f>
        <v>0</v>
      </c>
      <c r="M26" s="168"/>
    </row>
    <row r="27" spans="1:13" ht="16.5" x14ac:dyDescent="0.3">
      <c r="B27" s="79"/>
      <c r="C27" s="80"/>
      <c r="D27" s="80"/>
      <c r="E27" s="170"/>
      <c r="F27" s="170"/>
      <c r="G27" s="170"/>
      <c r="H27" s="80"/>
      <c r="I27" s="80"/>
      <c r="J27" s="80"/>
      <c r="K27" s="80"/>
      <c r="L27" s="171"/>
      <c r="M27" s="168"/>
    </row>
    <row r="28" spans="1:13" ht="16.5" x14ac:dyDescent="0.3">
      <c r="B28" s="79"/>
      <c r="C28" s="80"/>
      <c r="D28" s="80"/>
      <c r="E28" s="170"/>
      <c r="F28" s="170"/>
      <c r="G28" s="170"/>
      <c r="H28" s="80"/>
      <c r="I28" s="80"/>
      <c r="J28" s="80"/>
      <c r="K28" s="80"/>
      <c r="L28" s="171"/>
      <c r="M28" s="168"/>
    </row>
    <row r="29" spans="1:13" ht="16.5" x14ac:dyDescent="0.3">
      <c r="B29" s="92"/>
      <c r="C29" s="93"/>
      <c r="D29" s="93"/>
      <c r="E29" s="177"/>
      <c r="F29" s="177"/>
      <c r="G29" s="177"/>
      <c r="H29" s="93"/>
      <c r="I29" s="93"/>
      <c r="J29" s="93"/>
      <c r="K29" s="93"/>
      <c r="L29" s="178"/>
      <c r="M29" s="168"/>
    </row>
    <row r="30" spans="1:13" ht="16.5" x14ac:dyDescent="0.3">
      <c r="B30" s="74" t="s">
        <v>101</v>
      </c>
      <c r="C30" s="75"/>
      <c r="D30" s="75"/>
      <c r="E30" s="166"/>
      <c r="F30" s="166"/>
      <c r="G30" s="166"/>
      <c r="H30" s="75"/>
      <c r="I30" s="75"/>
      <c r="J30" s="75"/>
      <c r="K30" s="75"/>
      <c r="L30" s="167">
        <f>SUM(L31:L33)</f>
        <v>0</v>
      </c>
      <c r="M30" s="168"/>
    </row>
    <row r="31" spans="1:13" ht="16.5" x14ac:dyDescent="0.3">
      <c r="B31" s="79"/>
      <c r="C31" s="80"/>
      <c r="D31" s="80"/>
      <c r="E31" s="179"/>
      <c r="F31" s="170"/>
      <c r="G31" s="170"/>
      <c r="H31" s="80"/>
      <c r="I31" s="80"/>
      <c r="J31" s="80"/>
      <c r="K31" s="80"/>
      <c r="L31" s="171"/>
      <c r="M31" s="168"/>
    </row>
    <row r="32" spans="1:13" ht="16.5" x14ac:dyDescent="0.3">
      <c r="B32" s="79"/>
      <c r="C32" s="80"/>
      <c r="D32" s="80"/>
      <c r="E32" s="170"/>
      <c r="F32" s="170"/>
      <c r="G32" s="170"/>
      <c r="H32" s="80"/>
      <c r="I32" s="80"/>
      <c r="J32" s="80"/>
      <c r="K32" s="80"/>
      <c r="L32" s="171"/>
      <c r="M32" s="168"/>
    </row>
    <row r="33" spans="1:13" ht="16.5" x14ac:dyDescent="0.3">
      <c r="A33" s="159"/>
      <c r="B33" s="79"/>
      <c r="C33" s="80"/>
      <c r="D33" s="80"/>
      <c r="E33" s="170"/>
      <c r="F33" s="170"/>
      <c r="G33" s="170"/>
      <c r="H33" s="80"/>
      <c r="I33" s="80"/>
      <c r="J33" s="80"/>
      <c r="K33" s="80"/>
      <c r="L33" s="171"/>
      <c r="M33" s="160"/>
    </row>
    <row r="34" spans="1:13" ht="16.5" x14ac:dyDescent="0.3">
      <c r="A34" s="159"/>
      <c r="B34" s="83" t="s">
        <v>102</v>
      </c>
      <c r="C34" s="84"/>
      <c r="D34" s="84"/>
      <c r="E34" s="172"/>
      <c r="F34" s="172"/>
      <c r="G34" s="172"/>
      <c r="H34" s="84"/>
      <c r="I34" s="84"/>
      <c r="J34" s="84"/>
      <c r="K34" s="84"/>
      <c r="L34" s="173">
        <f>SUM(L35:L36)</f>
        <v>0</v>
      </c>
      <c r="M34" s="160"/>
    </row>
    <row r="35" spans="1:13" ht="16.5" x14ac:dyDescent="0.3">
      <c r="A35" s="180"/>
      <c r="B35" s="98"/>
      <c r="C35" s="99"/>
      <c r="D35" s="99"/>
      <c r="E35" s="181"/>
      <c r="F35" s="181"/>
      <c r="G35" s="181"/>
      <c r="H35" s="99"/>
      <c r="I35" s="99"/>
      <c r="J35" s="99"/>
      <c r="K35" s="99"/>
      <c r="L35" s="182"/>
      <c r="M35" s="183"/>
    </row>
    <row r="36" spans="1:13" ht="16.5" x14ac:dyDescent="0.3">
      <c r="B36" s="98"/>
      <c r="C36" s="99"/>
      <c r="D36" s="99"/>
      <c r="E36" s="181"/>
      <c r="F36" s="181"/>
      <c r="G36" s="181"/>
      <c r="H36" s="99"/>
      <c r="I36" s="99"/>
      <c r="J36" s="99"/>
      <c r="K36" s="99"/>
      <c r="L36" s="182"/>
      <c r="M36" s="168"/>
    </row>
    <row r="37" spans="1:13" ht="16.5" x14ac:dyDescent="0.3">
      <c r="B37" s="74" t="s">
        <v>103</v>
      </c>
      <c r="C37" s="75"/>
      <c r="D37" s="75"/>
      <c r="E37" s="166"/>
      <c r="F37" s="166"/>
      <c r="G37" s="166"/>
      <c r="H37" s="75"/>
      <c r="I37" s="75"/>
      <c r="J37" s="75"/>
      <c r="K37" s="75"/>
      <c r="L37" s="184">
        <f>SUM(L38:L39)</f>
        <v>0</v>
      </c>
      <c r="M37" s="168"/>
    </row>
    <row r="38" spans="1:13" ht="16.5" x14ac:dyDescent="0.3">
      <c r="A38" s="185"/>
      <c r="B38" s="92"/>
      <c r="C38" s="93"/>
      <c r="D38" s="93"/>
      <c r="E38" s="177"/>
      <c r="F38" s="177"/>
      <c r="G38" s="177"/>
      <c r="H38" s="93"/>
      <c r="I38" s="93"/>
      <c r="J38" s="93"/>
      <c r="K38" s="93"/>
      <c r="L38" s="178"/>
      <c r="M38" s="186"/>
    </row>
    <row r="39" spans="1:13" ht="16.5" x14ac:dyDescent="0.3">
      <c r="B39" s="79"/>
      <c r="C39" s="80"/>
      <c r="D39" s="80"/>
      <c r="E39" s="170"/>
      <c r="F39" s="170"/>
      <c r="G39" s="170"/>
      <c r="H39" s="80"/>
      <c r="I39" s="80"/>
      <c r="J39" s="80"/>
      <c r="K39" s="80"/>
      <c r="L39" s="176"/>
      <c r="M39" s="186"/>
    </row>
    <row r="40" spans="1:13" ht="16.5" x14ac:dyDescent="0.3">
      <c r="B40" s="106" t="s">
        <v>109</v>
      </c>
      <c r="C40" s="107"/>
      <c r="D40" s="107"/>
      <c r="E40" s="187"/>
      <c r="F40" s="187"/>
      <c r="G40" s="187"/>
      <c r="H40" s="107"/>
      <c r="I40" s="107"/>
      <c r="J40" s="107"/>
      <c r="K40" s="107"/>
      <c r="L40" s="188">
        <f>+L12+L17+L20+L26+L30+L34+L37</f>
        <v>590566.89</v>
      </c>
      <c r="M40" s="168"/>
    </row>
    <row r="41" spans="1:13" ht="16.5" x14ac:dyDescent="0.3">
      <c r="A41" s="185"/>
      <c r="B41" s="110"/>
      <c r="C41" s="111"/>
      <c r="D41" s="111"/>
      <c r="E41" s="189"/>
      <c r="F41" s="189"/>
      <c r="G41" s="189"/>
      <c r="H41" s="111"/>
      <c r="I41" s="111"/>
      <c r="J41" s="111"/>
      <c r="K41" s="111"/>
      <c r="L41" s="190"/>
      <c r="M41" s="186"/>
    </row>
    <row r="42" spans="1:13" ht="16.5" x14ac:dyDescent="0.3">
      <c r="A42" s="185"/>
      <c r="B42" s="110"/>
      <c r="C42" s="111"/>
      <c r="D42" s="111"/>
      <c r="E42" s="189"/>
      <c r="F42" s="189"/>
      <c r="G42" s="189"/>
      <c r="H42" s="111"/>
      <c r="I42" s="111"/>
      <c r="J42" s="111"/>
      <c r="K42" s="111"/>
      <c r="L42" s="190"/>
      <c r="M42" s="186"/>
    </row>
    <row r="43" spans="1:13" ht="16.5" x14ac:dyDescent="0.3">
      <c r="A43" s="185"/>
      <c r="B43" s="110"/>
      <c r="C43" s="111"/>
      <c r="D43" s="111"/>
      <c r="E43" s="189"/>
      <c r="F43" s="189"/>
      <c r="G43" s="189"/>
      <c r="H43" s="111"/>
      <c r="I43" s="111"/>
      <c r="J43" s="111"/>
      <c r="K43" s="111"/>
      <c r="L43" s="190"/>
      <c r="M43" s="186"/>
    </row>
    <row r="44" spans="1:13" ht="16.5" x14ac:dyDescent="0.3">
      <c r="A44" s="185"/>
      <c r="B44" s="110"/>
      <c r="C44" s="111"/>
      <c r="D44" s="111"/>
      <c r="E44" s="189"/>
      <c r="F44" s="189"/>
      <c r="G44" s="189"/>
      <c r="H44" s="111"/>
      <c r="I44" s="111"/>
      <c r="J44" s="111"/>
      <c r="K44" s="111"/>
      <c r="L44" s="190"/>
      <c r="M44" s="186"/>
    </row>
    <row r="45" spans="1:13" ht="16.5" x14ac:dyDescent="0.3">
      <c r="A45" s="185"/>
      <c r="B45" s="110"/>
      <c r="C45" s="111"/>
      <c r="D45" s="111"/>
      <c r="E45" s="189"/>
      <c r="F45" s="189"/>
      <c r="G45" s="189"/>
      <c r="H45" s="111"/>
      <c r="I45" s="111"/>
      <c r="J45" s="111"/>
      <c r="K45" s="111"/>
      <c r="L45" s="190"/>
      <c r="M45" s="186"/>
    </row>
    <row r="46" spans="1:13" ht="16.5" x14ac:dyDescent="0.3">
      <c r="A46" s="185"/>
      <c r="B46" s="191" t="s">
        <v>112</v>
      </c>
      <c r="C46" s="111"/>
      <c r="D46" s="111"/>
      <c r="E46" s="189"/>
      <c r="F46" s="189"/>
      <c r="G46" s="189"/>
      <c r="H46" s="111"/>
      <c r="I46" s="111"/>
      <c r="J46" s="111"/>
      <c r="K46" s="111"/>
      <c r="L46" s="190"/>
      <c r="M46" s="186"/>
    </row>
    <row r="47" spans="1:13" ht="16.5" x14ac:dyDescent="0.3">
      <c r="A47" s="185"/>
      <c r="B47" s="192" t="s">
        <v>113</v>
      </c>
      <c r="C47" s="111"/>
      <c r="D47" s="111"/>
      <c r="E47" s="189"/>
      <c r="F47" s="189"/>
      <c r="G47" s="189"/>
      <c r="H47" s="111"/>
      <c r="I47" s="111"/>
      <c r="J47" s="111"/>
      <c r="K47" s="111"/>
      <c r="L47" s="190"/>
      <c r="M47" s="186"/>
    </row>
    <row r="48" spans="1:13" ht="16.5" x14ac:dyDescent="0.3">
      <c r="A48" s="185"/>
      <c r="B48" s="110"/>
      <c r="C48" s="111"/>
      <c r="D48" s="111"/>
      <c r="E48" s="189"/>
      <c r="F48" s="189"/>
      <c r="G48" s="189"/>
      <c r="H48" s="111"/>
      <c r="I48" s="111"/>
      <c r="J48" s="111"/>
      <c r="K48" s="111"/>
      <c r="L48" s="190"/>
      <c r="M48" s="186"/>
    </row>
    <row r="49" spans="1:13" ht="16.5" x14ac:dyDescent="0.3">
      <c r="B49" s="116"/>
      <c r="C49" s="117"/>
      <c r="D49" s="117"/>
      <c r="E49" s="117"/>
      <c r="F49" s="117"/>
      <c r="G49" s="117"/>
      <c r="H49" s="117"/>
      <c r="I49" s="117"/>
      <c r="J49" s="117"/>
      <c r="K49" s="117"/>
      <c r="L49" s="117"/>
      <c r="M49" s="168"/>
    </row>
    <row r="50" spans="1:13" ht="16.5" x14ac:dyDescent="0.3">
      <c r="A50" s="193"/>
      <c r="B50" s="116"/>
      <c r="C50" s="117"/>
      <c r="D50" s="117"/>
      <c r="E50" s="117"/>
      <c r="F50" s="117"/>
      <c r="G50" s="117"/>
      <c r="H50" s="117"/>
      <c r="I50" s="117"/>
      <c r="J50" s="117"/>
      <c r="K50" s="117"/>
      <c r="L50" s="117"/>
      <c r="M50" s="168"/>
    </row>
    <row r="51" spans="1:13" ht="16.5" x14ac:dyDescent="0.3">
      <c r="A51" s="193"/>
      <c r="B51" s="116"/>
      <c r="C51" s="117"/>
      <c r="D51" s="117"/>
      <c r="E51" s="117"/>
      <c r="F51" s="117"/>
      <c r="G51" s="117"/>
      <c r="H51" s="117"/>
      <c r="I51" s="117"/>
      <c r="J51" s="117"/>
      <c r="K51" s="117"/>
      <c r="L51" s="117"/>
      <c r="M51" s="168"/>
    </row>
    <row r="52" spans="1:13" ht="16.5" x14ac:dyDescent="0.3">
      <c r="A52" s="193"/>
      <c r="B52" s="116"/>
      <c r="C52" s="117"/>
      <c r="D52" s="117"/>
      <c r="E52" s="117"/>
      <c r="F52" s="117"/>
      <c r="G52" s="117"/>
      <c r="H52" s="117"/>
      <c r="I52" s="117"/>
      <c r="J52" s="117"/>
      <c r="K52" s="117"/>
      <c r="L52" s="117"/>
      <c r="M52" s="168"/>
    </row>
    <row r="53" spans="1:13" ht="16.5" x14ac:dyDescent="0.3">
      <c r="A53" s="193"/>
      <c r="B53" s="116"/>
      <c r="C53" s="117"/>
      <c r="D53" s="117"/>
      <c r="E53" s="117"/>
      <c r="F53" s="117"/>
      <c r="G53" s="117"/>
      <c r="H53" s="117"/>
      <c r="I53" s="117"/>
      <c r="J53" s="117"/>
      <c r="K53" s="117"/>
      <c r="L53" s="117"/>
      <c r="M53" s="168"/>
    </row>
    <row r="54" spans="1:13" ht="16.5" x14ac:dyDescent="0.3">
      <c r="A54" s="193"/>
      <c r="B54" s="116"/>
      <c r="C54" s="117"/>
      <c r="D54" s="117"/>
      <c r="E54" s="117"/>
      <c r="F54" s="117"/>
      <c r="G54" s="117"/>
      <c r="H54" s="117"/>
      <c r="I54" s="117"/>
      <c r="J54" s="117"/>
      <c r="K54" s="117"/>
      <c r="L54" s="117"/>
      <c r="M54" s="168"/>
    </row>
    <row r="55" spans="1:13" ht="16.5" x14ac:dyDescent="0.3">
      <c r="A55" s="193"/>
      <c r="B55" s="116"/>
      <c r="C55" s="117"/>
      <c r="D55" s="117"/>
      <c r="E55" s="117"/>
      <c r="F55" s="117"/>
      <c r="G55" s="117"/>
      <c r="H55" s="117"/>
      <c r="I55" s="117"/>
      <c r="J55" s="117"/>
      <c r="K55" s="117"/>
      <c r="L55" s="117"/>
      <c r="M55" s="168"/>
    </row>
    <row r="56" spans="1:13" ht="16.5" x14ac:dyDescent="0.3">
      <c r="A56" s="193"/>
      <c r="B56" s="116"/>
      <c r="C56" s="117"/>
      <c r="D56" s="117"/>
      <c r="E56" s="117"/>
      <c r="F56" s="117"/>
      <c r="G56" s="117"/>
      <c r="H56" s="117"/>
      <c r="I56" s="117"/>
      <c r="J56" s="117"/>
      <c r="K56" s="117"/>
      <c r="L56" s="117"/>
      <c r="M56" s="168"/>
    </row>
    <row r="57" spans="1:13" ht="16.5" x14ac:dyDescent="0.3">
      <c r="A57" s="193"/>
      <c r="B57" s="116"/>
      <c r="C57" s="117"/>
      <c r="D57" s="117"/>
      <c r="E57" s="117"/>
      <c r="F57" s="117"/>
      <c r="G57" s="117"/>
      <c r="H57" s="117"/>
      <c r="I57" s="117"/>
      <c r="J57" s="117"/>
      <c r="K57" s="117"/>
      <c r="L57" s="117"/>
      <c r="M57" s="168"/>
    </row>
    <row r="58" spans="1:13" ht="16.5" x14ac:dyDescent="0.3">
      <c r="A58" s="193"/>
      <c r="B58" s="116"/>
      <c r="C58" s="117"/>
      <c r="D58" s="117"/>
      <c r="E58" s="117"/>
      <c r="F58" s="117"/>
      <c r="G58" s="117"/>
      <c r="H58" s="117"/>
      <c r="I58" s="117"/>
      <c r="J58" s="117"/>
      <c r="K58" s="117"/>
      <c r="L58" s="117"/>
      <c r="M58" s="168"/>
    </row>
    <row r="59" spans="1:13" ht="16.5" x14ac:dyDescent="0.3">
      <c r="A59" s="193"/>
      <c r="B59" s="116"/>
      <c r="C59" s="117"/>
      <c r="D59" s="117"/>
      <c r="E59" s="117"/>
      <c r="F59" s="117"/>
      <c r="G59" s="117"/>
      <c r="H59" s="117"/>
      <c r="I59" s="117"/>
      <c r="J59" s="117"/>
      <c r="K59" s="117"/>
      <c r="L59" s="117"/>
      <c r="M59" s="168"/>
    </row>
    <row r="60" spans="1:13" ht="16.5" x14ac:dyDescent="0.3">
      <c r="B60" s="116"/>
      <c r="C60" s="117"/>
      <c r="D60" s="117"/>
      <c r="E60" s="117"/>
      <c r="F60" s="117"/>
      <c r="G60" s="117"/>
      <c r="H60" s="117"/>
      <c r="I60" s="117"/>
      <c r="J60" s="117"/>
      <c r="K60" s="117"/>
      <c r="L60" s="117"/>
      <c r="M60" s="168"/>
    </row>
    <row r="61" spans="1:13" ht="16.5" x14ac:dyDescent="0.3">
      <c r="B61" s="116"/>
      <c r="C61" s="117"/>
      <c r="D61" s="117"/>
      <c r="E61" s="117"/>
      <c r="F61" s="117"/>
      <c r="G61" s="117"/>
      <c r="H61" s="117"/>
      <c r="I61" s="117"/>
      <c r="J61" s="117"/>
      <c r="K61" s="117"/>
      <c r="L61" s="117"/>
      <c r="M61" s="168"/>
    </row>
    <row r="62" spans="1:13" ht="16.5" x14ac:dyDescent="0.3">
      <c r="B62" s="116"/>
      <c r="C62" s="117"/>
      <c r="D62" s="117"/>
      <c r="E62" s="117"/>
      <c r="F62" s="117"/>
      <c r="G62" s="117"/>
      <c r="H62" s="117"/>
      <c r="I62" s="117"/>
      <c r="J62" s="117"/>
      <c r="K62" s="117"/>
      <c r="L62" s="117"/>
      <c r="M62" s="168"/>
    </row>
    <row r="63" spans="1:13" ht="16.5" x14ac:dyDescent="0.3">
      <c r="B63" s="116"/>
      <c r="C63" s="117"/>
      <c r="D63" s="117"/>
      <c r="E63" s="117"/>
      <c r="F63" s="117"/>
      <c r="G63" s="117"/>
      <c r="H63" s="117"/>
      <c r="I63" s="117"/>
      <c r="J63" s="117"/>
      <c r="K63" s="117"/>
      <c r="L63" s="117"/>
      <c r="M63" s="168"/>
    </row>
    <row r="64" spans="1:13" ht="16.5" x14ac:dyDescent="0.3">
      <c r="B64" s="116"/>
      <c r="C64" s="117"/>
      <c r="D64" s="117"/>
      <c r="E64" s="117"/>
      <c r="F64" s="117"/>
      <c r="G64" s="117"/>
      <c r="H64" s="117"/>
      <c r="I64" s="117"/>
      <c r="J64" s="117"/>
      <c r="K64" s="117"/>
      <c r="L64" s="117"/>
      <c r="M64" s="168"/>
    </row>
    <row r="65" spans="1:13" ht="16.5" x14ac:dyDescent="0.3">
      <c r="B65" s="116"/>
      <c r="C65" s="117"/>
      <c r="D65" s="117"/>
      <c r="E65" s="117"/>
      <c r="F65" s="117"/>
      <c r="G65" s="117"/>
      <c r="H65" s="117"/>
      <c r="I65" s="117"/>
      <c r="J65" s="117"/>
      <c r="K65" s="117"/>
      <c r="L65" s="117"/>
      <c r="M65" s="168"/>
    </row>
    <row r="66" spans="1:13" ht="16.5" x14ac:dyDescent="0.3">
      <c r="B66" s="116"/>
      <c r="C66" s="117"/>
      <c r="D66" s="117"/>
      <c r="E66" s="117"/>
      <c r="F66" s="117"/>
      <c r="G66" s="117"/>
      <c r="H66" s="117"/>
      <c r="I66" s="117"/>
      <c r="J66" s="117"/>
      <c r="K66" s="117"/>
      <c r="L66" s="117"/>
      <c r="M66" s="168"/>
    </row>
    <row r="67" spans="1:13" ht="17.25" x14ac:dyDescent="0.3">
      <c r="A67" s="194"/>
      <c r="B67" s="195"/>
      <c r="C67" s="195"/>
      <c r="D67" s="195"/>
      <c r="E67" s="195"/>
      <c r="F67" s="195"/>
      <c r="G67" s="195"/>
      <c r="H67" s="168"/>
      <c r="I67" s="168"/>
      <c r="J67" s="168"/>
      <c r="K67" s="168"/>
      <c r="L67" s="168"/>
      <c r="M67" s="168"/>
    </row>
    <row r="68" spans="1:13" ht="17.25" x14ac:dyDescent="0.3">
      <c r="A68" s="196"/>
      <c r="B68" s="197"/>
      <c r="C68" s="198"/>
      <c r="D68" s="198"/>
      <c r="E68" s="198"/>
      <c r="F68" s="198"/>
      <c r="G68" s="198"/>
      <c r="H68" s="198"/>
      <c r="I68" s="198"/>
      <c r="J68" s="198"/>
      <c r="K68" s="198"/>
      <c r="L68" s="198"/>
      <c r="M68" s="198"/>
    </row>
    <row r="69" spans="1:13" ht="16.5" x14ac:dyDescent="0.3">
      <c r="A69" s="199"/>
      <c r="B69" s="168"/>
      <c r="C69" s="168"/>
      <c r="D69" s="168"/>
      <c r="E69" s="168"/>
      <c r="F69" s="168"/>
      <c r="G69" s="168"/>
      <c r="H69" s="168"/>
      <c r="I69" s="168"/>
      <c r="J69" s="168"/>
      <c r="K69" s="168"/>
      <c r="L69" s="168"/>
      <c r="M69" s="168"/>
    </row>
    <row r="70" spans="1:13" ht="16.5" x14ac:dyDescent="0.3">
      <c r="B70" s="168"/>
      <c r="C70" s="168"/>
      <c r="D70" s="168"/>
      <c r="E70" s="168"/>
      <c r="F70" s="168"/>
      <c r="G70" s="168"/>
      <c r="H70" s="168"/>
      <c r="I70" s="168"/>
      <c r="J70" s="168"/>
      <c r="K70" s="168"/>
      <c r="L70" s="168"/>
      <c r="M70" s="168"/>
    </row>
    <row r="71" spans="1:13" ht="16.5" x14ac:dyDescent="0.3">
      <c r="B71" s="168"/>
      <c r="C71" s="168"/>
      <c r="D71" s="168"/>
      <c r="E71" s="168"/>
      <c r="F71" s="168"/>
      <c r="G71" s="168"/>
      <c r="H71" s="168"/>
      <c r="I71" s="168"/>
      <c r="J71" s="168"/>
      <c r="K71" s="168"/>
      <c r="L71" s="168"/>
      <c r="M71" s="168"/>
    </row>
    <row r="72" spans="1:13" ht="16.5" x14ac:dyDescent="0.3">
      <c r="C72" s="200"/>
      <c r="D72" s="168"/>
      <c r="E72" s="168"/>
      <c r="F72" s="168"/>
      <c r="G72" s="168"/>
      <c r="H72" s="168"/>
      <c r="I72" s="168"/>
      <c r="J72" s="168"/>
      <c r="K72" s="168"/>
      <c r="L72" s="168"/>
      <c r="M72" s="168"/>
    </row>
    <row r="73" spans="1:13" ht="16.5" x14ac:dyDescent="0.3">
      <c r="C73" s="201"/>
      <c r="D73" s="168"/>
      <c r="E73" s="168"/>
      <c r="F73" s="168"/>
      <c r="G73" s="168"/>
      <c r="H73" s="168"/>
      <c r="I73" s="168"/>
      <c r="J73" s="168"/>
      <c r="K73" s="168"/>
      <c r="L73" s="168"/>
      <c r="M73" s="168"/>
    </row>
    <row r="74" spans="1:13" ht="16.5" x14ac:dyDescent="0.3">
      <c r="B74" s="168"/>
      <c r="C74" s="168"/>
      <c r="D74" s="168"/>
      <c r="E74" s="168"/>
      <c r="F74" s="168"/>
      <c r="G74" s="168"/>
      <c r="H74" s="168"/>
      <c r="I74" s="168"/>
      <c r="J74" s="168"/>
      <c r="K74" s="168"/>
      <c r="L74" s="168"/>
      <c r="M74" s="168"/>
    </row>
    <row r="75" spans="1:13" ht="16.5" x14ac:dyDescent="0.3">
      <c r="B75" s="168"/>
      <c r="C75" s="168"/>
      <c r="D75" s="168"/>
      <c r="E75" s="168"/>
      <c r="F75" s="168"/>
      <c r="G75" s="168"/>
      <c r="H75" s="168"/>
      <c r="I75" s="168"/>
      <c r="J75" s="168"/>
      <c r="K75" s="168"/>
      <c r="L75" s="168"/>
      <c r="M75" s="168"/>
    </row>
  </sheetData>
  <mergeCells count="11">
    <mergeCell ref="K10:K11"/>
    <mergeCell ref="L10:L11"/>
    <mergeCell ref="A9:A12"/>
    <mergeCell ref="I9:J9"/>
    <mergeCell ref="B10:B11"/>
    <mergeCell ref="C10:C11"/>
    <mergeCell ref="D10:D11"/>
    <mergeCell ref="E10:E11"/>
    <mergeCell ref="F10:G10"/>
    <mergeCell ref="H10:H11"/>
    <mergeCell ref="I10:J10"/>
  </mergeCells>
  <pageMargins left="0.70866141732283472" right="0.11811023622047245" top="0.15748031496062992" bottom="0" header="0.31496062992125984" footer="0.31496062992125984"/>
  <pageSetup paperSize="9" scale="6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N55"/>
  <sheetViews>
    <sheetView showGridLines="0" view="pageLayout" zoomScale="70" zoomScaleNormal="80" zoomScalePageLayoutView="70" workbookViewId="0"/>
  </sheetViews>
  <sheetFormatPr baseColWidth="10" defaultRowHeight="15" x14ac:dyDescent="0.25"/>
  <cols>
    <col min="1" max="1" width="13" customWidth="1"/>
    <col min="2" max="2" width="52.28515625" customWidth="1"/>
    <col min="3" max="3" width="19.85546875" customWidth="1"/>
    <col min="4" max="7" width="17.7109375" customWidth="1"/>
    <col min="8" max="8" width="19.42578125" customWidth="1"/>
    <col min="9" max="11" width="17.7109375" customWidth="1"/>
    <col min="12" max="12" width="21.5703125"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56" customFormat="1" ht="21" customHeight="1" x14ac:dyDescent="0.3">
      <c r="A1" s="55" t="s">
        <v>71</v>
      </c>
      <c r="C1" s="57"/>
      <c r="D1" s="57"/>
      <c r="E1" s="57"/>
      <c r="F1" s="57"/>
      <c r="G1" s="57"/>
      <c r="H1" s="57"/>
      <c r="I1" s="57"/>
      <c r="J1" s="57"/>
      <c r="K1" s="57"/>
      <c r="L1" s="57"/>
      <c r="M1" s="57"/>
      <c r="N1" s="57"/>
    </row>
    <row r="2" spans="1:14" s="56" customFormat="1" ht="18" customHeight="1" x14ac:dyDescent="0.3">
      <c r="A2" s="58" t="s">
        <v>72</v>
      </c>
      <c r="C2" s="57"/>
      <c r="D2" s="57"/>
      <c r="E2" s="57"/>
      <c r="F2" s="57"/>
      <c r="G2" s="57"/>
      <c r="H2" s="57"/>
      <c r="I2" s="57"/>
      <c r="J2" s="57"/>
      <c r="K2" s="57"/>
      <c r="L2" s="57"/>
      <c r="M2" s="57"/>
      <c r="N2" s="57"/>
    </row>
    <row r="3" spans="1:14" s="56" customFormat="1" ht="15.95" customHeight="1" x14ac:dyDescent="0.3">
      <c r="A3" s="58"/>
      <c r="C3" s="57"/>
      <c r="D3" s="57"/>
      <c r="E3" s="57"/>
      <c r="F3" s="57"/>
      <c r="G3" s="57"/>
      <c r="H3" s="57"/>
      <c r="I3" s="57"/>
      <c r="J3" s="57"/>
      <c r="K3" s="57"/>
      <c r="L3" s="57"/>
      <c r="M3" s="57"/>
      <c r="N3" s="57"/>
    </row>
    <row r="4" spans="1:14" s="56" customFormat="1" ht="20.100000000000001" customHeight="1" x14ac:dyDescent="0.3">
      <c r="A4" s="59" t="s">
        <v>73</v>
      </c>
      <c r="B4" s="60" t="s">
        <v>186</v>
      </c>
      <c r="C4" s="61"/>
      <c r="D4" s="61"/>
      <c r="E4" s="61"/>
      <c r="F4" s="61"/>
      <c r="G4" s="61"/>
      <c r="H4" s="61"/>
      <c r="I4" s="61"/>
      <c r="J4" s="61"/>
      <c r="K4" s="61"/>
      <c r="L4" s="62" t="s">
        <v>75</v>
      </c>
      <c r="M4" s="57"/>
      <c r="N4" s="57"/>
    </row>
    <row r="5" spans="1:14" s="56" customFormat="1" ht="20.100000000000001" customHeight="1" x14ac:dyDescent="0.3">
      <c r="A5" s="59" t="s">
        <v>76</v>
      </c>
      <c r="B5" s="60" t="s">
        <v>122</v>
      </c>
      <c r="C5" s="61"/>
      <c r="D5" s="61"/>
      <c r="E5" s="61"/>
      <c r="F5" s="61"/>
      <c r="G5" s="61"/>
      <c r="H5" s="61"/>
      <c r="I5" s="61"/>
      <c r="J5" s="61"/>
      <c r="K5" s="61"/>
      <c r="L5" s="61"/>
      <c r="M5" s="57"/>
      <c r="N5" s="57"/>
    </row>
    <row r="6" spans="1:14" s="56" customFormat="1" ht="15.95" customHeight="1" x14ac:dyDescent="0.3">
      <c r="B6" s="57"/>
      <c r="C6" s="61"/>
      <c r="D6" s="61"/>
      <c r="E6" s="61"/>
      <c r="F6" s="61"/>
      <c r="G6" s="61"/>
      <c r="H6" s="61"/>
      <c r="I6" s="61"/>
      <c r="J6" s="61"/>
      <c r="K6" s="61"/>
      <c r="L6" s="61"/>
      <c r="M6" s="57"/>
      <c r="N6" s="57"/>
    </row>
    <row r="7" spans="1:14" s="56" customFormat="1" ht="15.95" customHeight="1" x14ac:dyDescent="0.3">
      <c r="B7" s="64"/>
      <c r="C7" s="61"/>
      <c r="D7" s="61"/>
      <c r="E7" s="61"/>
      <c r="F7" s="61"/>
      <c r="G7" s="61"/>
      <c r="H7" s="61"/>
      <c r="I7" s="61"/>
      <c r="J7" s="61"/>
      <c r="K7" s="61"/>
      <c r="L7" s="61"/>
      <c r="M7" s="57"/>
      <c r="N7" s="57"/>
    </row>
    <row r="8" spans="1:14" s="56" customFormat="1" ht="15.95" customHeight="1" x14ac:dyDescent="0.3">
      <c r="A8" s="65" t="s">
        <v>77</v>
      </c>
      <c r="B8" s="66" t="s">
        <v>78</v>
      </c>
      <c r="C8" s="66" t="s">
        <v>79</v>
      </c>
      <c r="D8" s="66" t="s">
        <v>80</v>
      </c>
      <c r="E8" s="66"/>
      <c r="F8" s="67" t="s">
        <v>81</v>
      </c>
      <c r="G8" s="67"/>
      <c r="H8" s="66" t="s">
        <v>82</v>
      </c>
      <c r="I8" s="68" t="s">
        <v>83</v>
      </c>
      <c r="J8" s="68"/>
      <c r="K8" s="66" t="s">
        <v>84</v>
      </c>
      <c r="L8" s="66" t="s">
        <v>85</v>
      </c>
      <c r="M8" s="57"/>
      <c r="N8" s="57"/>
    </row>
    <row r="9" spans="1:14" s="72" customFormat="1" ht="18.75" customHeight="1" x14ac:dyDescent="0.3">
      <c r="A9" s="65"/>
      <c r="B9" s="69" t="s">
        <v>86</v>
      </c>
      <c r="C9" s="70" t="s">
        <v>87</v>
      </c>
      <c r="D9" s="70" t="s">
        <v>88</v>
      </c>
      <c r="E9" s="70" t="s">
        <v>89</v>
      </c>
      <c r="F9" s="70" t="s">
        <v>90</v>
      </c>
      <c r="G9" s="70"/>
      <c r="H9" s="70" t="s">
        <v>91</v>
      </c>
      <c r="I9" s="70" t="s">
        <v>92</v>
      </c>
      <c r="J9" s="70"/>
      <c r="K9" s="70" t="s">
        <v>93</v>
      </c>
      <c r="L9" s="69" t="s">
        <v>94</v>
      </c>
      <c r="M9" s="71"/>
      <c r="N9" s="71"/>
    </row>
    <row r="10" spans="1:14" s="72" customFormat="1" ht="17.25" customHeight="1" x14ac:dyDescent="0.3">
      <c r="A10" s="65"/>
      <c r="B10" s="69"/>
      <c r="C10" s="70"/>
      <c r="D10" s="70"/>
      <c r="E10" s="70"/>
      <c r="F10" s="73" t="s">
        <v>95</v>
      </c>
      <c r="G10" s="73" t="s">
        <v>96</v>
      </c>
      <c r="H10" s="70"/>
      <c r="I10" s="73" t="s">
        <v>95</v>
      </c>
      <c r="J10" s="73" t="s">
        <v>96</v>
      </c>
      <c r="K10" s="70"/>
      <c r="L10" s="69"/>
      <c r="M10" s="71"/>
      <c r="N10" s="71"/>
    </row>
    <row r="11" spans="1:14" ht="18" customHeight="1" thickBot="1" x14ac:dyDescent="0.35">
      <c r="A11" s="65"/>
      <c r="B11" s="74" t="s">
        <v>97</v>
      </c>
      <c r="C11" s="75"/>
      <c r="D11" s="75"/>
      <c r="E11" s="76"/>
      <c r="F11" s="76"/>
      <c r="G11" s="76"/>
      <c r="H11" s="75"/>
      <c r="I11" s="75"/>
      <c r="J11" s="75"/>
      <c r="K11" s="75"/>
      <c r="L11" s="77">
        <f>SUM(L12:L15)</f>
        <v>377690</v>
      </c>
      <c r="M11" s="25"/>
      <c r="N11" s="25"/>
    </row>
    <row r="12" spans="1:14" ht="18" customHeight="1" thickBot="1" x14ac:dyDescent="0.35">
      <c r="A12" s="78"/>
      <c r="B12" s="79" t="s">
        <v>187</v>
      </c>
      <c r="C12" s="80" t="s">
        <v>188</v>
      </c>
      <c r="D12" s="80" t="s">
        <v>125</v>
      </c>
      <c r="E12" s="202">
        <v>0</v>
      </c>
      <c r="F12" s="202">
        <v>0</v>
      </c>
      <c r="G12" s="81"/>
      <c r="H12" s="203">
        <v>150</v>
      </c>
      <c r="I12" s="80">
        <v>50</v>
      </c>
      <c r="J12" s="80"/>
      <c r="K12" s="80" t="s">
        <v>189</v>
      </c>
      <c r="L12" s="204">
        <v>377690</v>
      </c>
      <c r="M12" s="25"/>
      <c r="N12" s="25"/>
    </row>
    <row r="13" spans="1:14" ht="18" customHeight="1" x14ac:dyDescent="0.3">
      <c r="B13" s="79"/>
      <c r="C13" s="80"/>
      <c r="D13" s="80"/>
      <c r="E13" s="81"/>
      <c r="F13" s="81"/>
      <c r="G13" s="81"/>
      <c r="H13" s="80"/>
      <c r="I13" s="80"/>
      <c r="J13" s="80"/>
      <c r="K13" s="80"/>
      <c r="L13" s="82"/>
      <c r="M13" s="25"/>
      <c r="N13" s="25"/>
    </row>
    <row r="14" spans="1:14" ht="18" customHeight="1" x14ac:dyDescent="0.3">
      <c r="B14" s="79"/>
      <c r="C14" s="80"/>
      <c r="D14" s="80"/>
      <c r="E14" s="81"/>
      <c r="F14" s="81"/>
      <c r="G14" s="81"/>
      <c r="H14" s="80"/>
      <c r="I14" s="80"/>
      <c r="J14" s="80"/>
      <c r="K14" s="80"/>
      <c r="L14" s="82"/>
      <c r="M14" s="25"/>
      <c r="N14" s="25"/>
    </row>
    <row r="15" spans="1:14" ht="18" customHeight="1" x14ac:dyDescent="0.3">
      <c r="B15" s="79"/>
      <c r="C15" s="80"/>
      <c r="D15" s="80"/>
      <c r="E15" s="81"/>
      <c r="F15" s="81"/>
      <c r="G15" s="81"/>
      <c r="H15" s="80"/>
      <c r="I15" s="80"/>
      <c r="J15" s="80"/>
      <c r="K15" s="80"/>
      <c r="L15" s="82"/>
      <c r="M15" s="25"/>
      <c r="N15" s="25"/>
    </row>
    <row r="16" spans="1:14" s="56" customFormat="1" ht="18" customHeight="1" x14ac:dyDescent="0.3">
      <c r="B16" s="83" t="s">
        <v>98</v>
      </c>
      <c r="C16" s="84"/>
      <c r="D16" s="84"/>
      <c r="E16" s="85"/>
      <c r="F16" s="85"/>
      <c r="G16" s="85"/>
      <c r="H16" s="84"/>
      <c r="I16" s="84"/>
      <c r="J16" s="84"/>
      <c r="K16" s="84"/>
      <c r="L16" s="86">
        <f>SUM(L17:L18)</f>
        <v>950308.95</v>
      </c>
      <c r="M16" s="57"/>
      <c r="N16" s="57"/>
    </row>
    <row r="17" spans="2:14" s="56" customFormat="1" ht="18" customHeight="1" x14ac:dyDescent="0.3">
      <c r="B17" s="79" t="s">
        <v>190</v>
      </c>
      <c r="C17" s="87"/>
      <c r="D17" s="87"/>
      <c r="E17" s="88"/>
      <c r="F17" s="88"/>
      <c r="G17" s="88"/>
      <c r="H17" s="87"/>
      <c r="I17" s="87"/>
      <c r="J17" s="87"/>
      <c r="K17" s="87"/>
      <c r="L17" s="89">
        <v>950308.95</v>
      </c>
      <c r="M17" s="57"/>
      <c r="N17" s="57"/>
    </row>
    <row r="18" spans="2:14" s="56" customFormat="1" ht="18" customHeight="1" x14ac:dyDescent="0.3">
      <c r="B18" s="79"/>
      <c r="C18" s="87"/>
      <c r="D18" s="87"/>
      <c r="E18" s="88"/>
      <c r="F18" s="88"/>
      <c r="G18" s="88"/>
      <c r="H18" s="87"/>
      <c r="I18" s="87"/>
      <c r="J18" s="87"/>
      <c r="K18" s="87"/>
      <c r="L18" s="89"/>
      <c r="M18" s="57"/>
      <c r="N18" s="57"/>
    </row>
    <row r="19" spans="2:14" ht="18" customHeight="1" x14ac:dyDescent="0.3">
      <c r="B19" s="74" t="s">
        <v>99</v>
      </c>
      <c r="C19" s="75"/>
      <c r="D19" s="75"/>
      <c r="E19" s="76"/>
      <c r="F19" s="76"/>
      <c r="G19" s="76"/>
      <c r="H19" s="75"/>
      <c r="I19" s="75"/>
      <c r="J19" s="75"/>
      <c r="K19" s="75"/>
      <c r="L19" s="77">
        <f>SUM(L20:L24)</f>
        <v>422180</v>
      </c>
      <c r="M19" s="25"/>
      <c r="N19" s="25"/>
    </row>
    <row r="20" spans="2:14" ht="18" customHeight="1" x14ac:dyDescent="0.3">
      <c r="B20" s="90" t="s">
        <v>191</v>
      </c>
      <c r="C20" s="80" t="s">
        <v>192</v>
      </c>
      <c r="D20" s="80"/>
      <c r="E20" s="81"/>
      <c r="F20" s="81"/>
      <c r="G20" s="81"/>
      <c r="H20" s="80" t="s">
        <v>193</v>
      </c>
      <c r="I20" s="80"/>
      <c r="J20" s="80"/>
      <c r="K20" s="80"/>
      <c r="L20" s="82">
        <v>118850</v>
      </c>
      <c r="M20" s="25"/>
      <c r="N20" s="25"/>
    </row>
    <row r="21" spans="2:14" ht="18" customHeight="1" x14ac:dyDescent="0.3">
      <c r="B21" s="90" t="s">
        <v>194</v>
      </c>
      <c r="C21" s="80"/>
      <c r="D21" s="80"/>
      <c r="E21" s="81"/>
      <c r="F21" s="81"/>
      <c r="G21" s="81"/>
      <c r="H21" s="80" t="s">
        <v>193</v>
      </c>
      <c r="I21" s="80"/>
      <c r="J21" s="80"/>
      <c r="K21" s="80"/>
      <c r="L21" s="82">
        <v>272330</v>
      </c>
      <c r="M21" s="25"/>
      <c r="N21" s="25"/>
    </row>
    <row r="22" spans="2:14" ht="18" customHeight="1" x14ac:dyDescent="0.3">
      <c r="B22" s="79" t="s">
        <v>195</v>
      </c>
      <c r="C22" s="80" t="s">
        <v>196</v>
      </c>
      <c r="D22" s="80"/>
      <c r="E22" s="81"/>
      <c r="F22" s="81"/>
      <c r="G22" s="81"/>
      <c r="H22" s="80">
        <v>6000</v>
      </c>
      <c r="I22" s="80"/>
      <c r="J22" s="80"/>
      <c r="K22" s="80"/>
      <c r="L22" s="82">
        <v>31000</v>
      </c>
      <c r="M22" s="25"/>
      <c r="N22" s="25"/>
    </row>
    <row r="23" spans="2:14" ht="18" customHeight="1" x14ac:dyDescent="0.3">
      <c r="B23" s="79"/>
      <c r="C23" s="80"/>
      <c r="D23" s="80"/>
      <c r="E23" s="81"/>
      <c r="F23" s="81"/>
      <c r="G23" s="81"/>
      <c r="H23" s="80"/>
      <c r="I23" s="80"/>
      <c r="J23" s="80"/>
      <c r="K23" s="80"/>
      <c r="L23" s="91"/>
      <c r="M23" s="25"/>
      <c r="N23" s="25"/>
    </row>
    <row r="24" spans="2:14" ht="18" customHeight="1" x14ac:dyDescent="0.3">
      <c r="B24" s="79"/>
      <c r="C24" s="80"/>
      <c r="D24" s="80"/>
      <c r="E24" s="81"/>
      <c r="F24" s="81"/>
      <c r="G24" s="81"/>
      <c r="H24" s="80"/>
      <c r="I24" s="80"/>
      <c r="J24" s="80"/>
      <c r="K24" s="80"/>
      <c r="L24" s="91"/>
      <c r="M24" s="25"/>
      <c r="N24" s="25"/>
    </row>
    <row r="25" spans="2:14" ht="18" customHeight="1" x14ac:dyDescent="0.3">
      <c r="B25" s="74" t="s">
        <v>100</v>
      </c>
      <c r="C25" s="75"/>
      <c r="D25" s="75"/>
      <c r="E25" s="76"/>
      <c r="F25" s="76"/>
      <c r="G25" s="76"/>
      <c r="H25" s="75"/>
      <c r="I25" s="75"/>
      <c r="J25" s="75"/>
      <c r="K25" s="75"/>
      <c r="L25" s="77">
        <f>SUM(L26:L28)</f>
        <v>0</v>
      </c>
      <c r="M25" s="25"/>
      <c r="N25" s="25"/>
    </row>
    <row r="26" spans="2:14" ht="18" customHeight="1" x14ac:dyDescent="0.3">
      <c r="B26" s="79"/>
      <c r="C26" s="80"/>
      <c r="D26" s="80"/>
      <c r="E26" s="81"/>
      <c r="F26" s="81"/>
      <c r="G26" s="81"/>
      <c r="H26" s="80"/>
      <c r="I26" s="80"/>
      <c r="J26" s="80"/>
      <c r="K26" s="80"/>
      <c r="L26" s="82"/>
      <c r="M26" s="25"/>
      <c r="N26" s="25"/>
    </row>
    <row r="27" spans="2:14" ht="18" customHeight="1" x14ac:dyDescent="0.3">
      <c r="B27" s="79"/>
      <c r="C27" s="80"/>
      <c r="D27" s="80"/>
      <c r="E27" s="81"/>
      <c r="F27" s="81"/>
      <c r="G27" s="81"/>
      <c r="H27" s="80"/>
      <c r="I27" s="80"/>
      <c r="J27" s="80"/>
      <c r="K27" s="80"/>
      <c r="L27" s="82"/>
      <c r="M27" s="25"/>
      <c r="N27" s="25"/>
    </row>
    <row r="28" spans="2:14" ht="18" customHeight="1" x14ac:dyDescent="0.3">
      <c r="B28" s="92"/>
      <c r="C28" s="93"/>
      <c r="D28" s="93"/>
      <c r="E28" s="94"/>
      <c r="F28" s="94"/>
      <c r="G28" s="94"/>
      <c r="H28" s="93"/>
      <c r="I28" s="93"/>
      <c r="J28" s="93"/>
      <c r="K28" s="93"/>
      <c r="L28" s="95"/>
      <c r="M28" s="25"/>
      <c r="N28" s="25"/>
    </row>
    <row r="29" spans="2:14" ht="18" customHeight="1" x14ac:dyDescent="0.3">
      <c r="B29" s="74" t="s">
        <v>101</v>
      </c>
      <c r="C29" s="75"/>
      <c r="D29" s="75"/>
      <c r="E29" s="76"/>
      <c r="F29" s="76"/>
      <c r="G29" s="76"/>
      <c r="H29" s="75"/>
      <c r="I29" s="75"/>
      <c r="J29" s="75"/>
      <c r="K29" s="75"/>
      <c r="L29" s="77">
        <f>SUM(L30:L32)</f>
        <v>0</v>
      </c>
      <c r="M29" s="25"/>
      <c r="N29" s="25"/>
    </row>
    <row r="30" spans="2:14" ht="18" customHeight="1" x14ac:dyDescent="0.3">
      <c r="B30" s="79"/>
      <c r="C30" s="80"/>
      <c r="D30" s="80"/>
      <c r="E30" s="96"/>
      <c r="F30" s="81"/>
      <c r="G30" s="81"/>
      <c r="H30" s="80"/>
      <c r="I30" s="80"/>
      <c r="J30" s="80"/>
      <c r="K30" s="80"/>
      <c r="L30" s="82"/>
      <c r="M30" s="25"/>
      <c r="N30" s="25"/>
    </row>
    <row r="31" spans="2:14" ht="18" customHeight="1" x14ac:dyDescent="0.3">
      <c r="B31" s="79"/>
      <c r="C31" s="80"/>
      <c r="D31" s="80"/>
      <c r="E31" s="81"/>
      <c r="F31" s="81"/>
      <c r="G31" s="81"/>
      <c r="H31" s="80"/>
      <c r="I31" s="80"/>
      <c r="J31" s="80"/>
      <c r="K31" s="80"/>
      <c r="L31" s="82"/>
      <c r="M31" s="25"/>
      <c r="N31" s="25"/>
    </row>
    <row r="32" spans="2:14" s="56" customFormat="1" ht="18" customHeight="1" x14ac:dyDescent="0.3">
      <c r="B32" s="79"/>
      <c r="C32" s="80"/>
      <c r="D32" s="80"/>
      <c r="E32" s="81"/>
      <c r="F32" s="81"/>
      <c r="G32" s="81"/>
      <c r="H32" s="80"/>
      <c r="I32" s="80"/>
      <c r="J32" s="80"/>
      <c r="K32" s="80"/>
      <c r="L32" s="82"/>
      <c r="M32" s="57"/>
      <c r="N32" s="57"/>
    </row>
    <row r="33" spans="1:14" s="56" customFormat="1" ht="18" customHeight="1" x14ac:dyDescent="0.3">
      <c r="B33" s="83" t="s">
        <v>102</v>
      </c>
      <c r="C33" s="84"/>
      <c r="D33" s="84"/>
      <c r="E33" s="85"/>
      <c r="F33" s="85"/>
      <c r="G33" s="85"/>
      <c r="H33" s="84"/>
      <c r="I33" s="84"/>
      <c r="J33" s="84"/>
      <c r="K33" s="84"/>
      <c r="L33" s="86">
        <f>SUM(L34:L35)</f>
        <v>0</v>
      </c>
      <c r="M33" s="57"/>
      <c r="N33" s="57"/>
    </row>
    <row r="34" spans="1:14" s="97" customFormat="1" ht="18" customHeight="1" x14ac:dyDescent="0.3">
      <c r="B34" s="98"/>
      <c r="C34" s="99"/>
      <c r="D34" s="99"/>
      <c r="E34" s="100"/>
      <c r="F34" s="100"/>
      <c r="G34" s="100"/>
      <c r="H34" s="99"/>
      <c r="I34" s="99"/>
      <c r="J34" s="99"/>
      <c r="K34" s="99"/>
      <c r="L34" s="101"/>
      <c r="M34" s="102"/>
      <c r="N34" s="102"/>
    </row>
    <row r="35" spans="1:14" ht="18" customHeight="1" x14ac:dyDescent="0.3">
      <c r="B35" s="98"/>
      <c r="C35" s="99"/>
      <c r="D35" s="99"/>
      <c r="E35" s="100"/>
      <c r="F35" s="100"/>
      <c r="G35" s="100"/>
      <c r="H35" s="99"/>
      <c r="I35" s="99"/>
      <c r="J35" s="99"/>
      <c r="K35" s="99"/>
      <c r="L35" s="101"/>
      <c r="M35" s="25"/>
      <c r="N35" s="25"/>
    </row>
    <row r="36" spans="1:14" ht="18" customHeight="1" x14ac:dyDescent="0.3">
      <c r="B36" s="74" t="s">
        <v>103</v>
      </c>
      <c r="C36" s="75"/>
      <c r="D36" s="75"/>
      <c r="E36" s="76"/>
      <c r="F36" s="76"/>
      <c r="G36" s="76"/>
      <c r="H36" s="75"/>
      <c r="I36" s="75"/>
      <c r="J36" s="75"/>
      <c r="K36" s="75"/>
      <c r="L36" s="103">
        <f>SUM(L37:L38)</f>
        <v>3154931.47</v>
      </c>
      <c r="M36" s="25"/>
      <c r="N36" s="25"/>
    </row>
    <row r="37" spans="1:14" s="104" customFormat="1" ht="18" customHeight="1" x14ac:dyDescent="0.3">
      <c r="B37" s="92" t="s">
        <v>197</v>
      </c>
      <c r="C37" s="93" t="s">
        <v>198</v>
      </c>
      <c r="D37" s="93"/>
      <c r="E37" s="94"/>
      <c r="F37" s="94"/>
      <c r="G37" s="94"/>
      <c r="H37" s="93"/>
      <c r="I37" s="93"/>
      <c r="J37" s="93"/>
      <c r="K37" s="93"/>
      <c r="L37" s="95">
        <v>3154931.47</v>
      </c>
      <c r="M37" s="105"/>
      <c r="N37" s="105"/>
    </row>
    <row r="38" spans="1:14" ht="18" customHeight="1" x14ac:dyDescent="0.3">
      <c r="B38" s="79"/>
      <c r="C38" s="80"/>
      <c r="D38" s="80"/>
      <c r="E38" s="81"/>
      <c r="F38" s="81"/>
      <c r="G38" s="81"/>
      <c r="H38" s="80"/>
      <c r="I38" s="80"/>
      <c r="J38" s="80"/>
      <c r="K38" s="80"/>
      <c r="L38" s="91"/>
      <c r="M38" s="105"/>
      <c r="N38" s="25"/>
    </row>
    <row r="39" spans="1:14" ht="18" customHeight="1" x14ac:dyDescent="0.3">
      <c r="B39" s="106" t="s">
        <v>109</v>
      </c>
      <c r="C39" s="107"/>
      <c r="D39" s="107"/>
      <c r="E39" s="108"/>
      <c r="F39" s="108"/>
      <c r="G39" s="108"/>
      <c r="H39" s="107"/>
      <c r="I39" s="107"/>
      <c r="J39" s="107"/>
      <c r="K39" s="107"/>
      <c r="L39" s="109">
        <f>+L11+L16+L19+L25+L29+L33+L36</f>
        <v>4905110.42</v>
      </c>
      <c r="M39" s="25"/>
      <c r="N39" s="25"/>
    </row>
    <row r="40" spans="1:14" s="104" customFormat="1" ht="18" customHeight="1" x14ac:dyDescent="0.3">
      <c r="B40" s="110"/>
      <c r="C40" s="111"/>
      <c r="D40" s="111"/>
      <c r="E40" s="112"/>
      <c r="F40" s="112"/>
      <c r="G40" s="112"/>
      <c r="H40" s="111"/>
      <c r="I40" s="111"/>
      <c r="J40" s="111"/>
      <c r="K40" s="111"/>
      <c r="L40" s="113"/>
      <c r="M40" s="105"/>
      <c r="N40" s="105"/>
    </row>
    <row r="41" spans="1:14" s="104" customFormat="1" ht="18" customHeight="1" x14ac:dyDescent="0.3">
      <c r="B41" s="110"/>
      <c r="C41" s="111"/>
      <c r="D41" s="111"/>
      <c r="E41" s="112"/>
      <c r="F41" s="112"/>
      <c r="G41" s="112"/>
      <c r="H41" s="111"/>
      <c r="I41" s="111"/>
      <c r="J41" s="111"/>
      <c r="K41" s="111"/>
      <c r="L41" s="113"/>
      <c r="M41" s="105"/>
      <c r="N41" s="105"/>
    </row>
    <row r="42" spans="1:14" s="104" customFormat="1" ht="18" customHeight="1" x14ac:dyDescent="0.3">
      <c r="B42" s="114" t="s">
        <v>112</v>
      </c>
      <c r="C42" s="111"/>
      <c r="D42" s="111"/>
      <c r="E42" s="112"/>
      <c r="F42" s="112"/>
      <c r="G42" s="112"/>
      <c r="H42" s="111"/>
      <c r="I42" s="111"/>
      <c r="J42" s="111"/>
      <c r="K42" s="111"/>
      <c r="L42" s="113"/>
      <c r="M42" s="105"/>
      <c r="N42" s="105"/>
    </row>
    <row r="43" spans="1:14" s="104" customFormat="1" ht="18" customHeight="1" x14ac:dyDescent="0.3">
      <c r="B43" s="115" t="s">
        <v>113</v>
      </c>
      <c r="C43" s="111"/>
      <c r="D43" s="111"/>
      <c r="E43" s="112"/>
      <c r="F43" s="112"/>
      <c r="G43" s="112"/>
      <c r="H43" s="111"/>
      <c r="I43" s="111"/>
      <c r="J43" s="111"/>
      <c r="K43" s="111"/>
      <c r="L43" s="113"/>
      <c r="M43" s="105"/>
      <c r="N43" s="105"/>
    </row>
    <row r="44" spans="1:14" s="104" customFormat="1" ht="18" customHeight="1" x14ac:dyDescent="0.3">
      <c r="B44" s="110"/>
      <c r="C44" s="111"/>
      <c r="D44" s="111"/>
      <c r="E44" s="112"/>
      <c r="F44" s="112"/>
      <c r="G44" s="112"/>
      <c r="H44" s="111"/>
      <c r="I44" s="111"/>
      <c r="J44" s="111"/>
      <c r="K44" s="111"/>
      <c r="L44" s="113"/>
      <c r="M44" s="105"/>
      <c r="N44" s="105"/>
    </row>
    <row r="45" spans="1:14" ht="15.95" customHeight="1" x14ac:dyDescent="0.3">
      <c r="B45" s="116"/>
      <c r="C45" s="117"/>
      <c r="D45" s="117"/>
      <c r="E45" s="117"/>
      <c r="F45" s="117"/>
      <c r="G45" s="117"/>
      <c r="H45" s="117"/>
      <c r="I45" s="117"/>
      <c r="J45" s="117"/>
      <c r="K45" s="117"/>
      <c r="L45" s="117"/>
      <c r="M45" s="25"/>
      <c r="N45" s="25"/>
    </row>
    <row r="46" spans="1:14" ht="15.95" customHeight="1" x14ac:dyDescent="0.3">
      <c r="A46" s="118" t="s">
        <v>114</v>
      </c>
      <c r="B46" s="5" t="s">
        <v>115</v>
      </c>
      <c r="C46" s="5"/>
      <c r="D46" s="5"/>
      <c r="E46" s="5"/>
      <c r="F46" s="5"/>
      <c r="G46" s="5"/>
      <c r="H46" s="25"/>
      <c r="I46" s="25"/>
      <c r="J46" s="25"/>
      <c r="K46" s="25"/>
      <c r="L46" s="25"/>
      <c r="M46" s="25"/>
      <c r="N46" s="25"/>
    </row>
    <row r="47" spans="1:14" s="121" customFormat="1" ht="15.95" customHeight="1" x14ac:dyDescent="0.3">
      <c r="A47" s="119"/>
      <c r="B47" s="127" t="s">
        <v>116</v>
      </c>
    </row>
    <row r="48" spans="1:14" ht="15.95" customHeight="1" x14ac:dyDescent="0.3">
      <c r="A48" s="122"/>
      <c r="B48" s="25"/>
      <c r="C48" s="25"/>
      <c r="D48" s="25"/>
      <c r="E48" s="25"/>
      <c r="F48" s="25"/>
      <c r="G48" s="25"/>
      <c r="H48" s="25"/>
      <c r="I48" s="25"/>
      <c r="J48" s="25"/>
      <c r="K48" s="25"/>
      <c r="L48" s="25"/>
      <c r="M48" s="25"/>
      <c r="N48" s="25"/>
    </row>
    <row r="49" spans="2:14" ht="15.95" customHeight="1" x14ac:dyDescent="0.3">
      <c r="B49" s="25"/>
      <c r="C49" s="25"/>
      <c r="D49" s="25"/>
      <c r="E49" s="25"/>
      <c r="F49" s="25"/>
      <c r="G49" s="25"/>
      <c r="H49" s="25"/>
      <c r="I49" s="25"/>
      <c r="J49" s="25"/>
      <c r="K49" s="25"/>
      <c r="L49" s="25"/>
      <c r="M49" s="25"/>
      <c r="N49" s="25"/>
    </row>
    <row r="50" spans="2:14" ht="15.95" customHeight="1" x14ac:dyDescent="0.3">
      <c r="B50" s="25"/>
      <c r="C50" s="25"/>
      <c r="D50" s="25"/>
      <c r="E50" s="25"/>
      <c r="F50" s="25"/>
      <c r="G50" s="25"/>
      <c r="H50" s="25"/>
      <c r="I50" s="25"/>
      <c r="J50" s="25"/>
      <c r="K50" s="25"/>
      <c r="L50" s="25"/>
      <c r="M50" s="25"/>
      <c r="N50" s="25"/>
    </row>
    <row r="51" spans="2:14" ht="15.95" customHeight="1" x14ac:dyDescent="0.3">
      <c r="C51" s="123"/>
      <c r="D51" s="25"/>
      <c r="E51" s="25"/>
      <c r="F51" s="25"/>
      <c r="G51" s="25"/>
      <c r="H51" s="25"/>
      <c r="I51" s="25"/>
      <c r="J51" s="25"/>
      <c r="K51" s="25"/>
      <c r="L51" s="25"/>
      <c r="M51" s="25"/>
      <c r="N51" s="25"/>
    </row>
    <row r="52" spans="2:14" ht="15.95" customHeight="1" x14ac:dyDescent="0.3">
      <c r="C52" s="124"/>
      <c r="D52" s="25"/>
      <c r="E52" s="25"/>
      <c r="F52" s="25"/>
      <c r="G52" s="25"/>
      <c r="H52" s="25"/>
      <c r="I52" s="25"/>
      <c r="J52" s="25"/>
      <c r="K52" s="25"/>
      <c r="L52" s="25"/>
      <c r="M52" s="25"/>
      <c r="N52" s="25"/>
    </row>
    <row r="53" spans="2:14" ht="15.95" customHeight="1" x14ac:dyDescent="0.3">
      <c r="B53" s="25"/>
      <c r="C53" s="25"/>
      <c r="D53" s="25"/>
      <c r="E53" s="25"/>
      <c r="F53" s="25"/>
      <c r="G53" s="25"/>
      <c r="H53" s="25"/>
      <c r="I53" s="25"/>
      <c r="J53" s="25"/>
      <c r="K53" s="25"/>
      <c r="L53" s="25"/>
      <c r="M53" s="25"/>
      <c r="N53" s="25"/>
    </row>
    <row r="54" spans="2:14" ht="15.95" customHeight="1" x14ac:dyDescent="0.3">
      <c r="B54" s="25"/>
      <c r="C54" s="25"/>
      <c r="D54" s="25"/>
      <c r="E54" s="25"/>
      <c r="F54" s="25"/>
      <c r="G54" s="25"/>
      <c r="H54" s="25"/>
      <c r="I54" s="25"/>
      <c r="J54" s="25"/>
      <c r="K54" s="25"/>
      <c r="L54" s="25"/>
      <c r="M54" s="25"/>
      <c r="N54" s="25"/>
    </row>
    <row r="55" spans="2:14" ht="15.95" customHeight="1" x14ac:dyDescent="0.25"/>
  </sheetData>
  <mergeCells count="11">
    <mergeCell ref="K9:K10"/>
    <mergeCell ref="L9:L10"/>
    <mergeCell ref="A8:A11"/>
    <mergeCell ref="I8:J8"/>
    <mergeCell ref="B9:B10"/>
    <mergeCell ref="C9:C10"/>
    <mergeCell ref="D9:D10"/>
    <mergeCell ref="E9:E10"/>
    <mergeCell ref="F9:G9"/>
    <mergeCell ref="H9:H10"/>
    <mergeCell ref="I9:J9"/>
  </mergeCells>
  <hyperlinks>
    <hyperlink ref="B47" r:id="rId1"/>
  </hyperlinks>
  <printOptions horizontalCentered="1"/>
  <pageMargins left="0.25" right="0.25" top="0.75" bottom="0.75" header="0.3" footer="0.3"/>
  <pageSetup paperSize="9" scale="55" fitToWidth="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19</vt:i4>
      </vt:variant>
    </vt:vector>
  </HeadingPairs>
  <TitlesOfParts>
    <vt:vector size="41" baseType="lpstr">
      <vt:lpstr>Caratula</vt:lpstr>
      <vt:lpstr>Aldea Asunción</vt:lpstr>
      <vt:lpstr>Aldea San Juan</vt:lpstr>
      <vt:lpstr>Colonia Crespo</vt:lpstr>
      <vt:lpstr>Colonia Ensayo</vt:lpstr>
      <vt:lpstr>Comuna Tala</vt:lpstr>
      <vt:lpstr>Durazno</vt:lpstr>
      <vt:lpstr>El Cimarrón</vt:lpstr>
      <vt:lpstr>El Palenque</vt:lpstr>
      <vt:lpstr>El Solar</vt:lpstr>
      <vt:lpstr>Estación Sosa</vt:lpstr>
      <vt:lpstr>General Roca</vt:lpstr>
      <vt:lpstr>Gobernador Sola</vt:lpstr>
      <vt:lpstr>Ingeniero Sajaroff</vt:lpstr>
      <vt:lpstr>La Picada</vt:lpstr>
      <vt:lpstr>Las Garzas</vt:lpstr>
      <vt:lpstr>Nueva Escocia</vt:lpstr>
      <vt:lpstr>Paso de la Laguna</vt:lpstr>
      <vt:lpstr>Sauce Montrull</vt:lpstr>
      <vt:lpstr>Sauce Pinto</vt:lpstr>
      <vt:lpstr>Villa Fontana</vt:lpstr>
      <vt:lpstr>XX de Septiembre</vt:lpstr>
      <vt:lpstr>'Aldea Asunción'!Área_de_impresión</vt:lpstr>
      <vt:lpstr>'Aldea San Juan'!Área_de_impresión</vt:lpstr>
      <vt:lpstr>'Colonia Crespo'!Área_de_impresión</vt:lpstr>
      <vt:lpstr>'Colonia Ensayo'!Área_de_impresión</vt:lpstr>
      <vt:lpstr>'Comuna Tala'!Área_de_impresión</vt:lpstr>
      <vt:lpstr>Durazno!Área_de_impresión</vt:lpstr>
      <vt:lpstr>'El Palenque'!Área_de_impresión</vt:lpstr>
      <vt:lpstr>'El Solar'!Área_de_impresión</vt:lpstr>
      <vt:lpstr>'Estación Sosa'!Área_de_impresión</vt:lpstr>
      <vt:lpstr>'General Roca'!Área_de_impresión</vt:lpstr>
      <vt:lpstr>'Gobernador Sola'!Área_de_impresión</vt:lpstr>
      <vt:lpstr>'Ingeniero Sajaroff'!Área_de_impresión</vt:lpstr>
      <vt:lpstr>'La Picada'!Área_de_impresión</vt:lpstr>
      <vt:lpstr>'Las Garzas'!Área_de_impresión</vt:lpstr>
      <vt:lpstr>'Nueva Escocia'!Área_de_impresión</vt:lpstr>
      <vt:lpstr>'Paso de la Laguna'!Área_de_impresión</vt:lpstr>
      <vt:lpstr>'Sauce Montrull'!Área_de_impresión</vt:lpstr>
      <vt:lpstr>'Villa Fontana'!Área_de_impresión</vt:lpstr>
      <vt:lpstr>'XX de Septiembre'!Área_de_impresión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2023-04-24T15:39:40Z</dcterms:created>
  <dcterms:modified xsi:type="dcterms:W3CDTF">2023-04-25T13:46:39Z</dcterms:modified>
</cp:coreProperties>
</file>