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65" windowWidth="19635" windowHeight="6855"/>
  </bookViews>
  <sheets>
    <sheet name="Gtía Ene. - Feb. 2020" sheetId="1" r:id="rId1"/>
    <sheet name="Observaciones" sheetId="2" r:id="rId2"/>
    <sheet name="Grafico I" sheetId="3" r:id="rId3"/>
    <sheet name="Gráfico II" sheetId="4" r:id="rId4"/>
  </sheets>
  <definedNames>
    <definedName name="_xlnm._FilterDatabase" localSheetId="0" hidden="1">'Gtía Ene. - Feb. 2020'!$A$2:$G$88</definedName>
    <definedName name="_xlnm.Print_Area" localSheetId="2">'Grafico I'!$A$1:$C$37</definedName>
    <definedName name="_xlnm.Print_Area" localSheetId="3">'Gráfico II'!$A$1:$E$26</definedName>
    <definedName name="_xlnm.Print_Area" localSheetId="1">Observaciones!$A$1:$E$30</definedName>
    <definedName name="Datos_1">#REF!</definedName>
    <definedName name="_xlnm.Print_Titles" localSheetId="0">'Gtía Ene. - Feb. 2020'!$2:$2</definedName>
  </definedNames>
  <calcPr calcId="145621"/>
</workbook>
</file>

<file path=xl/calcChain.xml><?xml version="1.0" encoding="utf-8"?>
<calcChain xmlns="http://schemas.openxmlformats.org/spreadsheetml/2006/main">
  <c r="J81" i="1" l="1"/>
  <c r="J82" i="1"/>
  <c r="J83" i="1"/>
  <c r="J84" i="1"/>
  <c r="J85" i="1"/>
  <c r="I87" i="1"/>
  <c r="H87" i="1"/>
  <c r="E87" i="1"/>
  <c r="D87" i="1"/>
  <c r="F81" i="1"/>
  <c r="F82" i="1"/>
  <c r="L82" i="1" s="1"/>
  <c r="F83" i="1"/>
  <c r="F84" i="1"/>
  <c r="F85" i="1"/>
  <c r="L85" i="1" l="1"/>
  <c r="L81" i="1"/>
  <c r="L84" i="1"/>
  <c r="L83" i="1"/>
  <c r="D12" i="2"/>
  <c r="J4" i="1"/>
  <c r="C17" i="2" l="1"/>
  <c r="B17" i="2" l="1"/>
  <c r="C6" i="2" l="1"/>
  <c r="B6" i="2"/>
  <c r="H3" i="4"/>
  <c r="C11" i="2"/>
  <c r="B11" i="2"/>
  <c r="B5" i="2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6" i="1"/>
  <c r="J87" i="1" l="1"/>
  <c r="C13" i="2"/>
  <c r="C5" i="2"/>
  <c r="C7" i="2" s="1"/>
  <c r="B9" i="3" s="1"/>
  <c r="D6" i="2"/>
  <c r="B7" i="2"/>
  <c r="A9" i="3" s="1"/>
  <c r="B13" i="2"/>
  <c r="D11" i="2"/>
  <c r="D17" i="2"/>
  <c r="I4" i="4" s="1"/>
  <c r="D18" i="2"/>
  <c r="I3" i="4" s="1"/>
  <c r="J3" i="4" s="1"/>
  <c r="B19" i="2"/>
  <c r="C19" i="2"/>
  <c r="L1" i="1"/>
  <c r="D13" i="2" l="1"/>
  <c r="H4" i="4"/>
  <c r="H5" i="4" s="1"/>
  <c r="I5" i="4"/>
  <c r="D19" i="2"/>
  <c r="D5" i="2"/>
  <c r="D7" i="2" s="1"/>
  <c r="A10" i="3" s="1"/>
  <c r="F60" i="1"/>
  <c r="L60" i="1" s="1"/>
  <c r="F10" i="1"/>
  <c r="L10" i="1" s="1"/>
  <c r="F14" i="1"/>
  <c r="L14" i="1" s="1"/>
  <c r="F18" i="1"/>
  <c r="L18" i="1" s="1"/>
  <c r="F22" i="1"/>
  <c r="L22" i="1" s="1"/>
  <c r="F26" i="1"/>
  <c r="L26" i="1" s="1"/>
  <c r="F30" i="1"/>
  <c r="L30" i="1" s="1"/>
  <c r="F34" i="1"/>
  <c r="L34" i="1" s="1"/>
  <c r="F38" i="1"/>
  <c r="L38" i="1" s="1"/>
  <c r="F42" i="1"/>
  <c r="L42" i="1" s="1"/>
  <c r="F72" i="1"/>
  <c r="L72" i="1" s="1"/>
  <c r="F76" i="1"/>
  <c r="L76" i="1" s="1"/>
  <c r="F46" i="1"/>
  <c r="L46" i="1" s="1"/>
  <c r="F50" i="1"/>
  <c r="L50" i="1" s="1"/>
  <c r="F54" i="1"/>
  <c r="L54" i="1" s="1"/>
  <c r="F58" i="1"/>
  <c r="L58" i="1" s="1"/>
  <c r="F62" i="1"/>
  <c r="L62" i="1" s="1"/>
  <c r="F66" i="1"/>
  <c r="L66" i="1" s="1"/>
  <c r="F70" i="1"/>
  <c r="L70" i="1" s="1"/>
  <c r="F74" i="1"/>
  <c r="L74" i="1" s="1"/>
  <c r="F4" i="1"/>
  <c r="F8" i="1"/>
  <c r="L8" i="1" s="1"/>
  <c r="F12" i="1"/>
  <c r="L12" i="1" s="1"/>
  <c r="F16" i="1"/>
  <c r="L16" i="1" s="1"/>
  <c r="F20" i="1"/>
  <c r="L20" i="1" s="1"/>
  <c r="F24" i="1"/>
  <c r="L24" i="1" s="1"/>
  <c r="F28" i="1"/>
  <c r="L28" i="1" s="1"/>
  <c r="F32" i="1"/>
  <c r="L32" i="1" s="1"/>
  <c r="F36" i="1"/>
  <c r="L36" i="1" s="1"/>
  <c r="F40" i="1"/>
  <c r="L40" i="1" s="1"/>
  <c r="F44" i="1"/>
  <c r="L44" i="1" s="1"/>
  <c r="F48" i="1"/>
  <c r="L48" i="1" s="1"/>
  <c r="F52" i="1"/>
  <c r="L52" i="1" s="1"/>
  <c r="F56" i="1"/>
  <c r="L56" i="1" s="1"/>
  <c r="F64" i="1"/>
  <c r="L64" i="1" s="1"/>
  <c r="F68" i="1"/>
  <c r="L68" i="1" s="1"/>
  <c r="F6" i="1"/>
  <c r="L6" i="1" s="1"/>
  <c r="F78" i="1"/>
  <c r="L78" i="1" s="1"/>
  <c r="F80" i="1"/>
  <c r="L80" i="1" s="1"/>
  <c r="F5" i="1"/>
  <c r="L5" i="1" s="1"/>
  <c r="F7" i="1"/>
  <c r="L7" i="1" s="1"/>
  <c r="F9" i="1"/>
  <c r="L9" i="1" s="1"/>
  <c r="F11" i="1"/>
  <c r="L11" i="1" s="1"/>
  <c r="F13" i="1"/>
  <c r="L13" i="1" s="1"/>
  <c r="F15" i="1"/>
  <c r="L15" i="1" s="1"/>
  <c r="F17" i="1"/>
  <c r="L17" i="1" s="1"/>
  <c r="F19" i="1"/>
  <c r="L19" i="1" s="1"/>
  <c r="F21" i="1"/>
  <c r="L21" i="1" s="1"/>
  <c r="F23" i="1"/>
  <c r="L23" i="1" s="1"/>
  <c r="F25" i="1"/>
  <c r="L25" i="1" s="1"/>
  <c r="F27" i="1"/>
  <c r="L27" i="1" s="1"/>
  <c r="F29" i="1"/>
  <c r="L29" i="1" s="1"/>
  <c r="F31" i="1"/>
  <c r="L31" i="1" s="1"/>
  <c r="F33" i="1"/>
  <c r="L33" i="1" s="1"/>
  <c r="F35" i="1"/>
  <c r="L35" i="1" s="1"/>
  <c r="F37" i="1"/>
  <c r="L37" i="1" s="1"/>
  <c r="F39" i="1"/>
  <c r="L39" i="1" s="1"/>
  <c r="F41" i="1"/>
  <c r="L41" i="1" s="1"/>
  <c r="F43" i="1"/>
  <c r="L43" i="1" s="1"/>
  <c r="F45" i="1"/>
  <c r="L45" i="1" s="1"/>
  <c r="F47" i="1"/>
  <c r="L47" i="1" s="1"/>
  <c r="F49" i="1"/>
  <c r="L49" i="1" s="1"/>
  <c r="F51" i="1"/>
  <c r="L51" i="1" s="1"/>
  <c r="F53" i="1"/>
  <c r="L53" i="1" s="1"/>
  <c r="F55" i="1"/>
  <c r="L55" i="1" s="1"/>
  <c r="F57" i="1"/>
  <c r="L57" i="1" s="1"/>
  <c r="F59" i="1"/>
  <c r="L59" i="1" s="1"/>
  <c r="F61" i="1"/>
  <c r="L61" i="1" s="1"/>
  <c r="F63" i="1"/>
  <c r="L63" i="1" s="1"/>
  <c r="F67" i="1"/>
  <c r="L67" i="1" s="1"/>
  <c r="F69" i="1"/>
  <c r="L69" i="1" s="1"/>
  <c r="F71" i="1"/>
  <c r="L71" i="1" s="1"/>
  <c r="F75" i="1"/>
  <c r="L75" i="1" s="1"/>
  <c r="F77" i="1"/>
  <c r="L77" i="1" s="1"/>
  <c r="F86" i="1"/>
  <c r="L86" i="1" s="1"/>
  <c r="L4" i="1" l="1"/>
  <c r="J4" i="4"/>
  <c r="J5" i="4" s="1"/>
  <c r="F65" i="1"/>
  <c r="L65" i="1" s="1"/>
  <c r="F73" i="1"/>
  <c r="L73" i="1" s="1"/>
  <c r="F79" i="1"/>
  <c r="L79" i="1" s="1"/>
  <c r="F87" i="1" l="1"/>
  <c r="L87" i="1"/>
</calcChain>
</file>

<file path=xl/sharedStrings.xml><?xml version="1.0" encoding="utf-8"?>
<sst xmlns="http://schemas.openxmlformats.org/spreadsheetml/2006/main" count="319" uniqueCount="149">
  <si>
    <t>Impreso el:</t>
  </si>
  <si>
    <t>MUNICIPIOS</t>
  </si>
  <si>
    <t>Partido Político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</si>
  <si>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</si>
  <si>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</si>
  <si>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</si>
  <si>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</si>
  <si>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</si>
  <si>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</si>
  <si>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</si>
  <si>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</si>
  <si>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</si>
  <si>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</si>
  <si>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</si>
  <si>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</si>
  <si>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</si>
  <si>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</si>
  <si>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</si>
  <si>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</si>
  <si>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</si>
  <si>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</si>
  <si>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</si>
  <si>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</si>
  <si>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</si>
  <si>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</si>
  <si>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</si>
  <si>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</si>
  <si>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</si>
  <si>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</si>
  <si>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</si>
  <si>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</si>
  <si>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Enero - Febrero 2019</t>
  </si>
  <si>
    <t>Durante el bimestre de referencia, más específicamente en el mes de febrero, operó el vencimiento del Impuesto Inmobiliario Urbano, impulsando la coparticipación a Municipios.</t>
  </si>
  <si>
    <t>GARANTÍA ENERO - FEBRERO 2020</t>
  </si>
  <si>
    <t>Coparticipación Enero - Febrero 2020 - Fuente: SIAF</t>
  </si>
  <si>
    <t>COPARTICIPACIÓN DIARIA TOTAL          ENERO - FEBRERO 2020</t>
  </si>
  <si>
    <t>TOTAL COPARTICIPADO EN ENERO - FEBRERO 2020</t>
  </si>
  <si>
    <t>Enero - Febrero 2020</t>
  </si>
  <si>
    <t>1º BIMESTRE 2020 (contra mismo período de 2019)</t>
  </si>
  <si>
    <t>Departamento</t>
  </si>
  <si>
    <t>1º DE MAYO</t>
  </si>
  <si>
    <t>URUGUAY</t>
  </si>
  <si>
    <t>ALIANZA CAMBIEMOS</t>
  </si>
  <si>
    <t>ALCARÁZ</t>
  </si>
  <si>
    <t>LA PAZ</t>
  </si>
  <si>
    <t>DIAMANTE</t>
  </si>
  <si>
    <t>ALIANZA F. J. CREER ENTRE RÍOS</t>
  </si>
  <si>
    <t>PARANÁ</t>
  </si>
  <si>
    <t>ALDEA SAN ANTONIO</t>
  </si>
  <si>
    <t>GUALEGUAYCHÚ</t>
  </si>
  <si>
    <t>ARANGUREN</t>
  </si>
  <si>
    <t>NOGOYÁ</t>
  </si>
  <si>
    <t>BASAVILBASO</t>
  </si>
  <si>
    <t>BOVRIL</t>
  </si>
  <si>
    <t>CASEROS</t>
  </si>
  <si>
    <t>CEIBAS</t>
  </si>
  <si>
    <t>ISLAS</t>
  </si>
  <si>
    <t>CERRITO</t>
  </si>
  <si>
    <t>UNIÓN VECINAL CERRITO</t>
  </si>
  <si>
    <t>CHAJARÍ</t>
  </si>
  <si>
    <t>FEDERACIÓN</t>
  </si>
  <si>
    <t>COLÓN</t>
  </si>
  <si>
    <t>VECINALISMO COLONENSE</t>
  </si>
  <si>
    <t>COLONIA AVELLANEDA</t>
  </si>
  <si>
    <t>COLONIA AYUÍ</t>
  </si>
  <si>
    <t>CONCORDIA</t>
  </si>
  <si>
    <t>COLONIA ELÍA</t>
  </si>
  <si>
    <t>CONCEPCIÓN DEL URUGUAY</t>
  </si>
  <si>
    <t>CONSCRIPTO BERNARDI</t>
  </si>
  <si>
    <t>FEDERAL</t>
  </si>
  <si>
    <t>CRESPO</t>
  </si>
  <si>
    <t>ENRIQUE CARBÓ</t>
  </si>
  <si>
    <t>ESTANCIA GRANDE</t>
  </si>
  <si>
    <t>PROGRESA ESTANCIA GRANDE</t>
  </si>
  <si>
    <t>GENERAL CAMPOS</t>
  </si>
  <si>
    <t>SAN SALVADOR</t>
  </si>
  <si>
    <t>GENERAL GALARZA</t>
  </si>
  <si>
    <t>GUALEGUAY</t>
  </si>
  <si>
    <t>GENERAL RAMÍREZ</t>
  </si>
  <si>
    <t>GILBERT</t>
  </si>
  <si>
    <t>GOBERNADOR MACIÁ</t>
  </si>
  <si>
    <t>TALA</t>
  </si>
  <si>
    <t>GOBERNADOR MANSILLA</t>
  </si>
  <si>
    <t>HASENKAMP</t>
  </si>
  <si>
    <t>HERNÁNDEZ</t>
  </si>
  <si>
    <t>HERRERA</t>
  </si>
  <si>
    <t>IBICUY</t>
  </si>
  <si>
    <t>LA CRIOLLA</t>
  </si>
  <si>
    <t>LARROQUE</t>
  </si>
  <si>
    <t>LIBERTADOR SAN MARTÍN</t>
  </si>
  <si>
    <t>UNIÓN VECINAL LIBERTADOR SAN MARTIN</t>
  </si>
  <si>
    <t>LOS CHARRÚAS</t>
  </si>
  <si>
    <t>MOVIMIENTO DE PARTICIPACIÓN CIUDADANA</t>
  </si>
  <si>
    <t>LOS CONQUISTADORES</t>
  </si>
  <si>
    <t>LUCAS GONZÁLEZ</t>
  </si>
  <si>
    <t>UNIÓN POR EL CAMBIO LUQUENSE</t>
  </si>
  <si>
    <t>MARÍA GRANDE</t>
  </si>
  <si>
    <t>ORO VERDE</t>
  </si>
  <si>
    <t>UNIÓN VECINAL ORO VERDE</t>
  </si>
  <si>
    <t>PIEDRAS BLANCAS</t>
  </si>
  <si>
    <t>PRONUNCIAMIENTO</t>
  </si>
  <si>
    <t>PUEBLO GENERAL BELGRANO</t>
  </si>
  <si>
    <t>NUEVA GENERACIÓN</t>
  </si>
  <si>
    <t>PUERTO YERUÁ</t>
  </si>
  <si>
    <t>ROSARIO DEL TALA</t>
  </si>
  <si>
    <t>UNIÓN VECINAL TALENSE</t>
  </si>
  <si>
    <t>SAN BENITO</t>
  </si>
  <si>
    <t>SAN GUSTAVO</t>
  </si>
  <si>
    <t>SAN JAIME DE LA FRONTERA</t>
  </si>
  <si>
    <t>SAN JOSÉ</t>
  </si>
  <si>
    <t>SAN JOSÉ DE FELICIANO</t>
  </si>
  <si>
    <t>FELICIANO</t>
  </si>
  <si>
    <t>SAN JUSTO</t>
  </si>
  <si>
    <t>SANTA ANA</t>
  </si>
  <si>
    <t>UNIÓN POR EL FUTURO DE SANTA ANA</t>
  </si>
  <si>
    <t>SANTA ANITA</t>
  </si>
  <si>
    <t>SANTA ELENA</t>
  </si>
  <si>
    <t>JUNTOS POR SANTA ELENA</t>
  </si>
  <si>
    <t>SAUCE DE LUNA</t>
  </si>
  <si>
    <t>SEGUÍ</t>
  </si>
  <si>
    <t>TABOSSI</t>
  </si>
  <si>
    <t>UBAJAY</t>
  </si>
  <si>
    <t>JUNTA VECINAL UBAJAY</t>
  </si>
  <si>
    <t>URDINARRAIN</t>
  </si>
  <si>
    <t>FRENTE PARA TODOS POR URDINARRAIN</t>
  </si>
  <si>
    <t>VALLE MARÍA</t>
  </si>
  <si>
    <t>MOVIMIENTO UNIFICADOR PARTICIP. Y PROGRESO</t>
  </si>
  <si>
    <t>VIALE</t>
  </si>
  <si>
    <t>VICTORIA</t>
  </si>
  <si>
    <t>VILLA CLARA</t>
  </si>
  <si>
    <t>VILLAGUAY</t>
  </si>
  <si>
    <t>VILLA DEL ROSARIO</t>
  </si>
  <si>
    <t>ENCUENTRO POR 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</si>
  <si>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</si>
  <si>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</si>
  <si>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</si>
  <si>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</si>
  <si>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</si>
  <si>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</si>
  <si>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ALDEA BRASILERA (1)</t>
  </si>
  <si>
    <t>ALDEA MARÍA LUISA (1)</t>
  </si>
  <si>
    <t>EL PINGO (1)</t>
  </si>
  <si>
    <t>PUEBLO BRUGO (1)</t>
  </si>
  <si>
    <t>PUEBLO LIEBIG (1)</t>
  </si>
  <si>
    <t>(1) Municipios declarados a partir del 11 de Diciembre de 2019 (Dto. 11, 12, 13, 14 y 15/19), incorporados al Régimen Provincial de Coparticipación a partir de Enero 2020 según Art. 8 de la Ley N° 8.492.</t>
  </si>
  <si>
    <t>El Total Coparticipado a Municipios por Impuestos Nacionales registra un incremento del 68% en el bimestre Enero - Febrero de 2020, respecto al mismo período del año anterior.</t>
  </si>
  <si>
    <t>En este período, tanto la Garantía como la Coparticipación Diaria se incrementaron respecto del mismo bimestre del año anterior. La Garantía se incrementó un 19% y la Coparticipación Diaria un 73%.</t>
  </si>
  <si>
    <t>El Total Coparticipado a Municipios por Impuestos Provinciales durante el bimestre Enero - Febrero de 2020, registra un aumento del 50% respecto del mismo período del año anterior.</t>
  </si>
  <si>
    <t xml:space="preserve">Cabe resaltar que parte de este comportamiento fue motivado por el vencimiento del 4° Anticipo 2019 de Bienes Personales en el mes de Febrero.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</si>
</sst>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$-2C0A]\ * #,##0_ ;_ [$$-2C0A]\ * \-#,##0_ ;_ [$$-2C0A]\ * &quot;-&quot;_ ;_ @_ "/>
    <numFmt numFmtId="168" formatCode="0.00000"/>
    <numFmt numFmtId="169" formatCode="_ &quot;$&quot;\ * #,##0_ ;_ &quot;$&quot;\ * \-#,##0_ ;_ &quot;$&quot;\ * &quot;-&quot;??_ ;_ @_ "/>
    <numFmt numFmtId="170" formatCode="_ [$€-2]\ * #,##0.00_ ;_ [$€-2]\ * \-#,##0.00_ ;_ [$€-2]\ * &quot;-&quot;??_ "/>
    <numFmt numFmtId="171" formatCode="_ &quot;$&quot;\ * #,##0.0000_ ;_ &quot;$&quot;\ * \-#,##0.0000_ ;_ &quot;$&quot;\ * &quot;-&quot;??_ ;_ @_ "/>
    <numFmt numFmtId="172" formatCode="_(* #,##0.00_);_(* \(#,##0.00\);_(* \-??_);_(@_)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165" fontId="2" fillId="0" borderId="0" applyFont="0" applyFill="0" applyBorder="0" applyAlignment="0" applyProtection="0"/>
    <xf numFmtId="167" fontId="2" fillId="0" borderId="0"/>
    <xf numFmtId="166" fontId="2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170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171" fontId="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6" fillId="23" borderId="9" applyNumberFormat="0" applyFont="0" applyAlignment="0" applyProtection="0"/>
    <xf numFmtId="0" fontId="19" fillId="21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8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7" fontId="4" fillId="2" borderId="2" xfId="2" applyFont="1" applyFill="1" applyBorder="1" applyAlignment="1">
      <alignment horizontal="left"/>
    </xf>
    <xf numFmtId="169" fontId="4" fillId="0" borderId="2" xfId="1" applyNumberFormat="1" applyFont="1" applyBorder="1" applyAlignment="1"/>
    <xf numFmtId="0" fontId="4" fillId="0" borderId="0" xfId="0" applyFont="1"/>
    <xf numFmtId="167" fontId="4" fillId="2" borderId="2" xfId="2" applyFont="1" applyFill="1" applyBorder="1"/>
    <xf numFmtId="167" fontId="3" fillId="2" borderId="2" xfId="2" applyFont="1" applyFill="1" applyBorder="1" applyAlignment="1">
      <alignment horizontal="left"/>
    </xf>
    <xf numFmtId="0" fontId="3" fillId="0" borderId="2" xfId="0" applyFont="1" applyBorder="1"/>
    <xf numFmtId="169" fontId="3" fillId="0" borderId="2" xfId="1" quotePrefix="1" applyNumberFormat="1" applyFont="1" applyBorder="1" applyAlignment="1"/>
    <xf numFmtId="169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166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2" xfId="4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3" fillId="24" borderId="14" xfId="0" applyFont="1" applyFill="1" applyBorder="1" applyAlignment="1">
      <alignment horizontal="center" vertical="center" wrapText="1" readingOrder="1"/>
    </xf>
    <xf numFmtId="9" fontId="24" fillId="25" borderId="15" xfId="0" applyNumberFormat="1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6" fontId="31" fillId="0" borderId="0" xfId="43" applyFont="1" applyBorder="1" applyAlignment="1">
      <alignment horizontal="center" vertical="center"/>
    </xf>
    <xf numFmtId="9" fontId="31" fillId="0" borderId="0" xfId="52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0" fontId="33" fillId="0" borderId="0" xfId="0" applyFont="1"/>
    <xf numFmtId="0" fontId="4" fillId="0" borderId="0" xfId="0" applyFont="1" applyAlignment="1">
      <alignment horizontal="right"/>
    </xf>
    <xf numFmtId="169" fontId="3" fillId="0" borderId="22" xfId="1" applyNumberFormat="1" applyFont="1" applyBorder="1" applyAlignment="1"/>
    <xf numFmtId="0" fontId="4" fillId="0" borderId="0" xfId="0" applyFont="1" applyBorder="1"/>
    <xf numFmtId="0" fontId="4" fillId="0" borderId="21" xfId="0" applyFont="1" applyBorder="1"/>
    <xf numFmtId="0" fontId="36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Alignment="1"/>
    <xf numFmtId="0" fontId="37" fillId="0" borderId="0" xfId="0" applyFont="1"/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/>
    <xf numFmtId="9" fontId="36" fillId="0" borderId="0" xfId="56" applyFont="1"/>
    <xf numFmtId="0" fontId="4" fillId="0" borderId="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 readingOrder="1"/>
    </xf>
    <xf numFmtId="0" fontId="23" fillId="24" borderId="13" xfId="0" applyFont="1" applyFill="1" applyBorder="1" applyAlignment="1">
      <alignment horizontal="center" vertical="center" wrapText="1" readingOrder="1"/>
    </xf>
    <xf numFmtId="9" fontId="26" fillId="26" borderId="16" xfId="0" applyNumberFormat="1" applyFont="1" applyFill="1" applyBorder="1" applyAlignment="1">
      <alignment horizontal="center" vertical="center" wrapText="1" readingOrder="1"/>
    </xf>
    <xf numFmtId="9" fontId="26" fillId="26" borderId="17" xfId="0" applyNumberFormat="1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8" fontId="5" fillId="2" borderId="2" xfId="3" applyNumberFormat="1" applyFont="1" applyFill="1" applyBorder="1" applyAlignment="1">
      <alignment horizontal="left"/>
    </xf>
    <xf numFmtId="0" fontId="38" fillId="0" borderId="0" xfId="0" applyFont="1" applyAlignment="1">
      <alignment horizontal="left"/>
    </xf>
    <xf numFmtId="10" fontId="36" fillId="0" borderId="0" xfId="56" applyNumberFormat="1" applyFont="1"/>
    <xf numFmtId="10" fontId="36" fillId="0" borderId="0" xfId="0" applyNumberFormat="1" applyFont="1"/>
  </cellXfs>
  <cellStyles count="5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2 2" xfId="57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" xfId="56" builtinId="5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Enero - Febrero 2019</c:v>
                </c:pt>
                <c:pt idx="1">
                  <c:v>Enero - Febrero 2020</c:v>
                </c:pt>
              </c:strCache>
            </c:strRef>
          </c:cat>
          <c:val>
            <c:numRef>
              <c:f>'Gráfico II'!$I$3:$I$4</c:f>
              <c:numCache>
                <c:formatCode>_ * #,##0.00_ ;_ * \-#,##0.00_ ;_ * "-"??_ ;_ @_ </c:formatCode>
                <c:ptCount val="2"/>
                <c:pt idx="0">
                  <c:v>206657733.87000009</c:v>
                </c:pt>
                <c:pt idx="1">
                  <c:v>272398306.87999994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Enero - Febrero 2019</c:v>
                </c:pt>
                <c:pt idx="1">
                  <c:v>Enero - Febrero 2020</c:v>
                </c:pt>
              </c:strCache>
            </c:strRef>
          </c:cat>
          <c:val>
            <c:numRef>
              <c:f>'Gráfico II'!$H$3:$H$4</c:f>
              <c:numCache>
                <c:formatCode>_ * #,##0.00_ ;_ * \-#,##0.00_ ;_ * "-"??_ ;_ @_ </c:formatCode>
                <c:ptCount val="2"/>
                <c:pt idx="0">
                  <c:v>792522784.46216631</c:v>
                </c:pt>
                <c:pt idx="1">
                  <c:v>1327728247.9100001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22784"/>
        <c:axId val="34828672"/>
      </c:barChart>
      <c:catAx>
        <c:axId val="3482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34828672"/>
        <c:crosses val="autoZero"/>
        <c:auto val="1"/>
        <c:lblAlgn val="ctr"/>
        <c:lblOffset val="100"/>
        <c:noMultiLvlLbl val="0"/>
      </c:catAx>
      <c:valAx>
        <c:axId val="34828672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348227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142875</xdr:rowOff>
    </xdr:from>
    <xdr:to>
      <xdr:col>0</xdr:col>
      <xdr:colOff>1799059</xdr:colOff>
      <xdr:row>33</xdr:row>
      <xdr:rowOff>201513</xdr:rowOff>
    </xdr:to>
    <xdr:sp macro="" textlink="">
      <xdr:nvSpPr>
        <xdr:cNvPr id="2" name="3 Flecha arriba"/>
        <xdr:cNvSpPr/>
      </xdr:nvSpPr>
      <xdr:spPr>
        <a:xfrm>
          <a:off x="142875" y="5219700"/>
          <a:ext cx="1656184" cy="3620988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68%</a:t>
          </a:r>
        </a:p>
      </xdr:txBody>
    </xdr:sp>
    <xdr:clientData/>
  </xdr:twoCellAnchor>
  <xdr:twoCellAnchor>
    <xdr:from>
      <xdr:col>1</xdr:col>
      <xdr:colOff>152400</xdr:colOff>
      <xdr:row>21</xdr:row>
      <xdr:rowOff>133350</xdr:rowOff>
    </xdr:from>
    <xdr:to>
      <xdr:col>1</xdr:col>
      <xdr:colOff>1808584</xdr:colOff>
      <xdr:row>34</xdr:row>
      <xdr:rowOff>3746</xdr:rowOff>
    </xdr:to>
    <xdr:sp macro="" textlink="">
      <xdr:nvSpPr>
        <xdr:cNvPr id="3" name="4 Flecha arriba"/>
        <xdr:cNvSpPr/>
      </xdr:nvSpPr>
      <xdr:spPr>
        <a:xfrm>
          <a:off x="2095500" y="6257925"/>
          <a:ext cx="1656184" cy="2594546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50%</a:t>
          </a:r>
        </a:p>
      </xdr:txBody>
    </xdr:sp>
    <xdr:clientData/>
  </xdr:twoCellAnchor>
  <xdr:twoCellAnchor>
    <xdr:from>
      <xdr:col>2</xdr:col>
      <xdr:colOff>152400</xdr:colOff>
      <xdr:row>19</xdr:row>
      <xdr:rowOff>1</xdr:rowOff>
    </xdr:from>
    <xdr:to>
      <xdr:col>2</xdr:col>
      <xdr:colOff>1808584</xdr:colOff>
      <xdr:row>34</xdr:row>
      <xdr:rowOff>1861</xdr:rowOff>
    </xdr:to>
    <xdr:sp macro="" textlink="">
      <xdr:nvSpPr>
        <xdr:cNvPr id="4" name="5 Flecha arriba"/>
        <xdr:cNvSpPr/>
      </xdr:nvSpPr>
      <xdr:spPr>
        <a:xfrm>
          <a:off x="4038600" y="5705476"/>
          <a:ext cx="1656184" cy="3145110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60%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4</xdr:col>
      <xdr:colOff>657225</xdr:colOff>
      <xdr:row>23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0.81119</cdr:x>
      <cdr:y>0.02497</cdr:y>
    </cdr:from>
    <cdr:to>
      <cdr:x>0.9528</cdr:x>
      <cdr:y>0.12221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19600" y="90482"/>
          <a:ext cx="771526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60</a:t>
          </a:r>
          <a:r>
            <a:rPr lang="es-AR" sz="1600" b="1">
              <a:latin typeface="Century Gothic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89"/>
  <sheetViews>
    <sheetView showGridLines="0" tabSelected="1" workbookViewId="0">
      <selection activeCell="E13" sqref="E13"/>
    </sheetView>
  </sheetViews>
  <sheetFormatPr baseColWidth="10" defaultColWidth="11.42578125" defaultRowHeight="13.5" x14ac:dyDescent="0.25"/>
  <cols>
    <col min="1" max="1" width="28.42578125" style="9" customWidth="1"/>
    <col min="2" max="2" width="17.140625" style="9" bestFit="1" customWidth="1"/>
    <col min="3" max="3" width="25.28515625" style="9" customWidth="1"/>
    <col min="4" max="6" width="17.28515625" style="9" customWidth="1"/>
    <col min="7" max="7" width="2.42578125" style="9" customWidth="1"/>
    <col min="8" max="9" width="19.28515625" style="9" hidden="1" customWidth="1"/>
    <col min="10" max="10" width="21.5703125" style="9" customWidth="1"/>
    <col min="11" max="11" width="2.7109375" style="9" customWidth="1"/>
    <col min="12" max="12" width="21.42578125" style="9" customWidth="1"/>
    <col min="13" max="16384" width="11.42578125" style="9"/>
  </cols>
  <sheetData>
    <row r="1" spans="1:14" s="2" customFormat="1" ht="19.5" customHeight="1" x14ac:dyDescent="0.2">
      <c r="A1" s="1" t="s">
        <v>34</v>
      </c>
      <c r="B1" s="1"/>
      <c r="H1" s="4"/>
      <c r="I1" s="4"/>
      <c r="J1" s="4"/>
      <c r="K1" s="3" t="s">
        <v>0</v>
      </c>
      <c r="L1" s="4">
        <f ca="1">+TODAY()</f>
        <v>43920</v>
      </c>
    </row>
    <row r="2" spans="1:14" s="6" customFormat="1" ht="21.75" customHeight="1" x14ac:dyDescent="0.2">
      <c r="A2" s="75" t="s">
        <v>1</v>
      </c>
      <c r="B2" s="75" t="s">
        <v>39</v>
      </c>
      <c r="C2" s="75" t="s">
        <v>2</v>
      </c>
      <c r="D2" s="72" t="s">
        <v>33</v>
      </c>
      <c r="E2" s="73"/>
      <c r="F2" s="74"/>
      <c r="H2" s="77" t="s">
        <v>22</v>
      </c>
      <c r="I2" s="77" t="s">
        <v>23</v>
      </c>
      <c r="J2" s="77" t="s">
        <v>35</v>
      </c>
      <c r="L2" s="77" t="s">
        <v>36</v>
      </c>
    </row>
    <row r="3" spans="1:14" s="6" customFormat="1" ht="27.75" customHeight="1" x14ac:dyDescent="0.2">
      <c r="A3" s="76"/>
      <c r="B3" s="76"/>
      <c r="C3" s="76"/>
      <c r="D3" s="5" t="s">
        <v>19</v>
      </c>
      <c r="E3" s="5" t="s">
        <v>20</v>
      </c>
      <c r="F3" s="5" t="s">
        <v>21</v>
      </c>
      <c r="H3" s="78"/>
      <c r="I3" s="78"/>
      <c r="J3" s="78"/>
      <c r="L3" s="78"/>
    </row>
    <row r="4" spans="1:14" ht="18" customHeight="1" x14ac:dyDescent="0.3">
      <c r="A4" s="7" t="s">
        <v>40</v>
      </c>
      <c r="B4" s="7" t="s">
        <v>41</v>
      </c>
      <c r="C4" s="91" t="s">
        <v>42</v>
      </c>
      <c r="D4" s="8">
        <v>359839</v>
      </c>
      <c r="E4" s="8">
        <v>117518.5</v>
      </c>
      <c r="F4" s="8">
        <f t="shared" ref="F4:F35" si="0">+E4+D4</f>
        <v>477357.5</v>
      </c>
      <c r="H4" s="8">
        <v>4291052.93</v>
      </c>
      <c r="I4" s="8">
        <v>457123.10999999987</v>
      </c>
      <c r="J4" s="8">
        <f>+H4+I4</f>
        <v>4748176.0399999991</v>
      </c>
      <c r="L4" s="8">
        <f>+F4+J4</f>
        <v>5225533.5399999991</v>
      </c>
      <c r="N4" s="6"/>
    </row>
    <row r="5" spans="1:14" ht="18" customHeight="1" x14ac:dyDescent="0.3">
      <c r="A5" s="7" t="s">
        <v>43</v>
      </c>
      <c r="B5" s="7" t="s">
        <v>44</v>
      </c>
      <c r="C5" s="91" t="s">
        <v>42</v>
      </c>
      <c r="D5" s="8">
        <v>416972.07</v>
      </c>
      <c r="E5" s="8">
        <v>358622.75</v>
      </c>
      <c r="F5" s="8">
        <f t="shared" si="0"/>
        <v>775594.82000000007</v>
      </c>
      <c r="H5" s="8">
        <v>4972360.4400000004</v>
      </c>
      <c r="I5" s="8">
        <v>688069.16999999993</v>
      </c>
      <c r="J5" s="8">
        <f t="shared" ref="J5:J35" si="1">+H5+I5</f>
        <v>5660429.6100000003</v>
      </c>
      <c r="L5" s="8">
        <f t="shared" ref="L5:L68" si="2">+F5+J5</f>
        <v>6436024.4300000006</v>
      </c>
    </row>
    <row r="6" spans="1:14" ht="18" customHeight="1" x14ac:dyDescent="0.3">
      <c r="A6" s="7" t="s">
        <v>139</v>
      </c>
      <c r="B6" s="7" t="s">
        <v>45</v>
      </c>
      <c r="C6" s="91" t="s">
        <v>46</v>
      </c>
      <c r="D6" s="8">
        <v>348498.37</v>
      </c>
      <c r="E6" s="8">
        <v>95489.97</v>
      </c>
      <c r="F6" s="8">
        <f t="shared" si="0"/>
        <v>443988.33999999997</v>
      </c>
      <c r="H6" s="8">
        <v>4155816.74</v>
      </c>
      <c r="I6" s="8">
        <v>433842.38999999996</v>
      </c>
      <c r="J6" s="8">
        <f t="shared" si="1"/>
        <v>4589659.13</v>
      </c>
      <c r="L6" s="8">
        <f t="shared" si="2"/>
        <v>5033647.47</v>
      </c>
    </row>
    <row r="7" spans="1:14" ht="18" customHeight="1" x14ac:dyDescent="0.3">
      <c r="A7" s="7" t="s">
        <v>140</v>
      </c>
      <c r="B7" s="7" t="s">
        <v>47</v>
      </c>
      <c r="C7" s="91" t="s">
        <v>42</v>
      </c>
      <c r="D7" s="8">
        <v>349558.31</v>
      </c>
      <c r="E7" s="8">
        <v>65748.490000000005</v>
      </c>
      <c r="F7" s="8">
        <f t="shared" si="0"/>
        <v>415306.8</v>
      </c>
      <c r="H7" s="8">
        <v>4168456.47</v>
      </c>
      <c r="I7" s="8">
        <v>403535.18</v>
      </c>
      <c r="J7" s="8">
        <f t="shared" si="1"/>
        <v>4571991.6500000004</v>
      </c>
      <c r="L7" s="8">
        <f t="shared" si="2"/>
        <v>4987298.45</v>
      </c>
    </row>
    <row r="8" spans="1:14" ht="18" customHeight="1" x14ac:dyDescent="0.3">
      <c r="A8" s="7" t="s">
        <v>48</v>
      </c>
      <c r="B8" s="7" t="s">
        <v>49</v>
      </c>
      <c r="C8" s="91" t="s">
        <v>46</v>
      </c>
      <c r="D8" s="8">
        <v>384929.24</v>
      </c>
      <c r="E8" s="8">
        <v>493629.25</v>
      </c>
      <c r="F8" s="8">
        <f t="shared" si="0"/>
        <v>878558.49</v>
      </c>
      <c r="H8" s="8">
        <v>4590251.93</v>
      </c>
      <c r="I8" s="8">
        <v>1027732.8999999999</v>
      </c>
      <c r="J8" s="8">
        <f t="shared" si="1"/>
        <v>5617984.8300000001</v>
      </c>
      <c r="L8" s="8">
        <f t="shared" si="2"/>
        <v>6496543.3200000003</v>
      </c>
    </row>
    <row r="9" spans="1:14" ht="18" customHeight="1" x14ac:dyDescent="0.3">
      <c r="A9" s="7" t="s">
        <v>50</v>
      </c>
      <c r="B9" s="7" t="s">
        <v>51</v>
      </c>
      <c r="C9" s="91" t="s">
        <v>46</v>
      </c>
      <c r="D9" s="8">
        <v>388324</v>
      </c>
      <c r="E9" s="8">
        <v>389335.79</v>
      </c>
      <c r="F9" s="8">
        <f t="shared" si="0"/>
        <v>777659.79</v>
      </c>
      <c r="H9" s="8">
        <v>4630734.4000000004</v>
      </c>
      <c r="I9" s="8">
        <v>618312.56999999995</v>
      </c>
      <c r="J9" s="8">
        <f t="shared" si="1"/>
        <v>5249046.9700000007</v>
      </c>
      <c r="L9" s="8">
        <f t="shared" si="2"/>
        <v>6026706.7600000007</v>
      </c>
    </row>
    <row r="10" spans="1:14" ht="18" customHeight="1" x14ac:dyDescent="0.3">
      <c r="A10" s="7" t="s">
        <v>52</v>
      </c>
      <c r="B10" s="7" t="s">
        <v>41</v>
      </c>
      <c r="C10" s="91" t="s">
        <v>42</v>
      </c>
      <c r="D10" s="8">
        <v>657986.44999999995</v>
      </c>
      <c r="E10" s="8">
        <v>1440360.01</v>
      </c>
      <c r="F10" s="8">
        <f t="shared" si="0"/>
        <v>2098346.46</v>
      </c>
      <c r="H10" s="8">
        <v>7846438.6899999995</v>
      </c>
      <c r="I10" s="8">
        <v>3004650.1799999997</v>
      </c>
      <c r="J10" s="8">
        <f t="shared" si="1"/>
        <v>10851088.869999999</v>
      </c>
      <c r="L10" s="8">
        <f t="shared" si="2"/>
        <v>12949435.329999998</v>
      </c>
    </row>
    <row r="11" spans="1:14" ht="18" customHeight="1" x14ac:dyDescent="0.3">
      <c r="A11" s="7" t="s">
        <v>53</v>
      </c>
      <c r="B11" s="7" t="s">
        <v>44</v>
      </c>
      <c r="C11" s="91" t="s">
        <v>42</v>
      </c>
      <c r="D11" s="8">
        <v>638929.74</v>
      </c>
      <c r="E11" s="8">
        <v>1218072.19</v>
      </c>
      <c r="F11" s="8">
        <f t="shared" si="0"/>
        <v>1857001.93</v>
      </c>
      <c r="H11" s="8">
        <v>7619188.8700000001</v>
      </c>
      <c r="I11" s="8">
        <v>2536862.3199999998</v>
      </c>
      <c r="J11" s="8">
        <f t="shared" si="1"/>
        <v>10156051.189999999</v>
      </c>
      <c r="L11" s="8">
        <f t="shared" si="2"/>
        <v>12013053.119999999</v>
      </c>
    </row>
    <row r="12" spans="1:14" ht="18" customHeight="1" x14ac:dyDescent="0.3">
      <c r="A12" s="7" t="s">
        <v>54</v>
      </c>
      <c r="B12" s="7" t="s">
        <v>41</v>
      </c>
      <c r="C12" s="91" t="s">
        <v>42</v>
      </c>
      <c r="D12" s="8">
        <v>429609.83</v>
      </c>
      <c r="E12" s="8">
        <v>499696.5</v>
      </c>
      <c r="F12" s="8">
        <f t="shared" si="0"/>
        <v>929306.33000000007</v>
      </c>
      <c r="H12" s="8">
        <v>5123064.82</v>
      </c>
      <c r="I12" s="8">
        <v>1209448.1900000002</v>
      </c>
      <c r="J12" s="8">
        <f t="shared" si="1"/>
        <v>6332513.0100000007</v>
      </c>
      <c r="L12" s="8">
        <f t="shared" si="2"/>
        <v>7261819.3400000008</v>
      </c>
    </row>
    <row r="13" spans="1:14" ht="18" customHeight="1" x14ac:dyDescent="0.3">
      <c r="A13" s="7" t="s">
        <v>55</v>
      </c>
      <c r="B13" s="7" t="s">
        <v>56</v>
      </c>
      <c r="C13" s="91" t="s">
        <v>46</v>
      </c>
      <c r="D13" s="8">
        <v>395128.38</v>
      </c>
      <c r="E13" s="8">
        <v>276357.82</v>
      </c>
      <c r="F13" s="8">
        <f t="shared" si="0"/>
        <v>671486.2</v>
      </c>
      <c r="H13" s="8">
        <v>4711876.1099999994</v>
      </c>
      <c r="I13" s="8">
        <v>461345.83999999997</v>
      </c>
      <c r="J13" s="8">
        <f t="shared" si="1"/>
        <v>5173221.9499999993</v>
      </c>
      <c r="L13" s="8">
        <f t="shared" si="2"/>
        <v>5844708.1499999994</v>
      </c>
    </row>
    <row r="14" spans="1:14" ht="18" customHeight="1" x14ac:dyDescent="0.3">
      <c r="A14" s="7" t="s">
        <v>57</v>
      </c>
      <c r="B14" s="7" t="s">
        <v>47</v>
      </c>
      <c r="C14" s="91" t="s">
        <v>58</v>
      </c>
      <c r="D14" s="8">
        <v>545514.06000000006</v>
      </c>
      <c r="E14" s="8">
        <v>1337553.6299999999</v>
      </c>
      <c r="F14" s="8">
        <f t="shared" si="0"/>
        <v>1883067.69</v>
      </c>
      <c r="H14" s="8">
        <v>6505213.9600000009</v>
      </c>
      <c r="I14" s="8">
        <v>2665679.6899999995</v>
      </c>
      <c r="J14" s="8">
        <f t="shared" si="1"/>
        <v>9170893.6500000004</v>
      </c>
      <c r="L14" s="8">
        <f t="shared" si="2"/>
        <v>11053961.34</v>
      </c>
    </row>
    <row r="15" spans="1:14" ht="18" customHeight="1" x14ac:dyDescent="0.3">
      <c r="A15" s="7" t="s">
        <v>59</v>
      </c>
      <c r="B15" s="7" t="s">
        <v>60</v>
      </c>
      <c r="C15" s="91" t="s">
        <v>42</v>
      </c>
      <c r="D15" s="8">
        <v>1958957.09</v>
      </c>
      <c r="E15" s="8">
        <v>6092958.3899999997</v>
      </c>
      <c r="F15" s="8">
        <f t="shared" si="0"/>
        <v>8051915.4799999995</v>
      </c>
      <c r="H15" s="8">
        <v>23360415.399999999</v>
      </c>
      <c r="I15" s="8">
        <v>13951284.49</v>
      </c>
      <c r="J15" s="8">
        <f t="shared" si="1"/>
        <v>37311699.890000001</v>
      </c>
      <c r="L15" s="8">
        <f t="shared" si="2"/>
        <v>45363615.369999997</v>
      </c>
    </row>
    <row r="16" spans="1:14" ht="18" customHeight="1" x14ac:dyDescent="0.3">
      <c r="A16" s="7" t="s">
        <v>61</v>
      </c>
      <c r="B16" s="7" t="s">
        <v>61</v>
      </c>
      <c r="C16" s="91" t="s">
        <v>62</v>
      </c>
      <c r="D16" s="8">
        <v>1634896.67</v>
      </c>
      <c r="E16" s="8">
        <v>4717811.53</v>
      </c>
      <c r="F16" s="8">
        <f t="shared" si="0"/>
        <v>6352708.2000000002</v>
      </c>
      <c r="H16" s="8">
        <v>19496019.379999999</v>
      </c>
      <c r="I16" s="8">
        <v>14126254.66</v>
      </c>
      <c r="J16" s="8">
        <f t="shared" si="1"/>
        <v>33622274.039999999</v>
      </c>
      <c r="L16" s="8">
        <f t="shared" si="2"/>
        <v>39974982.240000002</v>
      </c>
    </row>
    <row r="17" spans="1:12" ht="18" customHeight="1" x14ac:dyDescent="0.3">
      <c r="A17" s="7" t="s">
        <v>63</v>
      </c>
      <c r="B17" s="7" t="s">
        <v>47</v>
      </c>
      <c r="C17" s="91" t="s">
        <v>46</v>
      </c>
      <c r="D17" s="8">
        <v>511640.4</v>
      </c>
      <c r="E17" s="8">
        <v>425104.88</v>
      </c>
      <c r="F17" s="8">
        <f t="shared" si="0"/>
        <v>936745.28</v>
      </c>
      <c r="H17" s="8">
        <v>6101273.21</v>
      </c>
      <c r="I17" s="8">
        <v>1487429.66</v>
      </c>
      <c r="J17" s="8">
        <f t="shared" si="1"/>
        <v>7588702.8700000001</v>
      </c>
      <c r="L17" s="8">
        <f t="shared" si="2"/>
        <v>8525448.1500000004</v>
      </c>
    </row>
    <row r="18" spans="1:12" ht="18" customHeight="1" x14ac:dyDescent="0.3">
      <c r="A18" s="7" t="s">
        <v>64</v>
      </c>
      <c r="B18" s="7" t="s">
        <v>65</v>
      </c>
      <c r="C18" s="91" t="s">
        <v>46</v>
      </c>
      <c r="D18" s="8">
        <v>398767.76</v>
      </c>
      <c r="E18" s="8">
        <v>336832.17</v>
      </c>
      <c r="F18" s="8">
        <f t="shared" si="0"/>
        <v>735599.92999999993</v>
      </c>
      <c r="H18" s="8">
        <v>4755275.43</v>
      </c>
      <c r="I18" s="8">
        <v>696097.48</v>
      </c>
      <c r="J18" s="8">
        <f t="shared" si="1"/>
        <v>5451372.9100000001</v>
      </c>
      <c r="L18" s="8">
        <f t="shared" si="2"/>
        <v>6186972.8399999999</v>
      </c>
    </row>
    <row r="19" spans="1:12" ht="18" customHeight="1" x14ac:dyDescent="0.3">
      <c r="A19" s="7" t="s">
        <v>66</v>
      </c>
      <c r="B19" s="7" t="s">
        <v>41</v>
      </c>
      <c r="C19" s="91" t="s">
        <v>46</v>
      </c>
      <c r="D19" s="8">
        <v>363433.91</v>
      </c>
      <c r="E19" s="8">
        <v>216676.59</v>
      </c>
      <c r="F19" s="8">
        <f t="shared" si="0"/>
        <v>580110.5</v>
      </c>
      <c r="H19" s="8">
        <v>4333921.92</v>
      </c>
      <c r="I19" s="8">
        <v>539309.11</v>
      </c>
      <c r="J19" s="8">
        <f t="shared" si="1"/>
        <v>4873231.03</v>
      </c>
      <c r="L19" s="8">
        <f t="shared" si="2"/>
        <v>5453341.5300000003</v>
      </c>
    </row>
    <row r="20" spans="1:12" ht="18" customHeight="1" x14ac:dyDescent="0.3">
      <c r="A20" s="7" t="s">
        <v>67</v>
      </c>
      <c r="B20" s="7" t="s">
        <v>41</v>
      </c>
      <c r="C20" s="91" t="s">
        <v>46</v>
      </c>
      <c r="D20" s="8">
        <v>3363698.22</v>
      </c>
      <c r="E20" s="8">
        <v>11510884.33</v>
      </c>
      <c r="F20" s="8">
        <f t="shared" si="0"/>
        <v>14874582.550000001</v>
      </c>
      <c r="H20" s="8">
        <v>40111847.380000003</v>
      </c>
      <c r="I20" s="8">
        <v>27787604.589999996</v>
      </c>
      <c r="J20" s="8">
        <f t="shared" si="1"/>
        <v>67899451.969999999</v>
      </c>
      <c r="L20" s="8">
        <f t="shared" si="2"/>
        <v>82774034.519999996</v>
      </c>
    </row>
    <row r="21" spans="1:12" ht="18" customHeight="1" x14ac:dyDescent="0.3">
      <c r="A21" s="7" t="s">
        <v>65</v>
      </c>
      <c r="B21" s="7" t="s">
        <v>65</v>
      </c>
      <c r="C21" s="91" t="s">
        <v>46</v>
      </c>
      <c r="D21" s="8">
        <v>7032029.54</v>
      </c>
      <c r="E21" s="8">
        <v>28046551.920000002</v>
      </c>
      <c r="F21" s="8">
        <f t="shared" si="0"/>
        <v>35078581.460000001</v>
      </c>
      <c r="H21" s="8">
        <v>83856421.480000004</v>
      </c>
      <c r="I21" s="8">
        <v>59147748.620000012</v>
      </c>
      <c r="J21" s="8">
        <f t="shared" si="1"/>
        <v>143004170.10000002</v>
      </c>
      <c r="L21" s="8">
        <f t="shared" si="2"/>
        <v>178082751.56000003</v>
      </c>
    </row>
    <row r="22" spans="1:12" ht="18" customHeight="1" x14ac:dyDescent="0.3">
      <c r="A22" s="7" t="s">
        <v>68</v>
      </c>
      <c r="B22" s="7" t="s">
        <v>69</v>
      </c>
      <c r="C22" s="91" t="s">
        <v>46</v>
      </c>
      <c r="D22" s="8">
        <v>374774.54</v>
      </c>
      <c r="E22" s="8">
        <v>183504.92</v>
      </c>
      <c r="F22" s="8">
        <f t="shared" si="0"/>
        <v>558279.46</v>
      </c>
      <c r="H22" s="8">
        <v>4469158.0999999996</v>
      </c>
      <c r="I22" s="8">
        <v>465569.64</v>
      </c>
      <c r="J22" s="8">
        <f t="shared" si="1"/>
        <v>4934727.7399999993</v>
      </c>
      <c r="L22" s="8">
        <f t="shared" si="2"/>
        <v>5493007.1999999993</v>
      </c>
    </row>
    <row r="23" spans="1:12" ht="18" customHeight="1" x14ac:dyDescent="0.3">
      <c r="A23" s="7" t="s">
        <v>70</v>
      </c>
      <c r="B23" s="7" t="s">
        <v>47</v>
      </c>
      <c r="C23" s="91" t="s">
        <v>42</v>
      </c>
      <c r="D23" s="8">
        <v>1278845.29</v>
      </c>
      <c r="E23" s="8">
        <v>5712882.1200000001</v>
      </c>
      <c r="F23" s="8">
        <f t="shared" si="0"/>
        <v>6991727.4100000001</v>
      </c>
      <c r="H23" s="8">
        <v>15250133.569999998</v>
      </c>
      <c r="I23" s="8">
        <v>13297467.979999999</v>
      </c>
      <c r="J23" s="8">
        <f t="shared" si="1"/>
        <v>28547601.549999997</v>
      </c>
      <c r="L23" s="8">
        <f t="shared" si="2"/>
        <v>35539328.959999993</v>
      </c>
    </row>
    <row r="24" spans="1:12" ht="18" customHeight="1" x14ac:dyDescent="0.3">
      <c r="A24" s="7" t="s">
        <v>45</v>
      </c>
      <c r="B24" s="7" t="s">
        <v>45</v>
      </c>
      <c r="C24" s="91" t="s">
        <v>46</v>
      </c>
      <c r="D24" s="8">
        <v>1003342.05</v>
      </c>
      <c r="E24" s="8">
        <v>2308612.9300000002</v>
      </c>
      <c r="F24" s="8">
        <f t="shared" si="0"/>
        <v>3311954.9800000004</v>
      </c>
      <c r="H24" s="8">
        <v>11964778.219999999</v>
      </c>
      <c r="I24" s="8">
        <v>5622214.5200000005</v>
      </c>
      <c r="J24" s="8">
        <f t="shared" si="1"/>
        <v>17586992.739999998</v>
      </c>
      <c r="L24" s="8">
        <f t="shared" si="2"/>
        <v>20898947.719999999</v>
      </c>
    </row>
    <row r="25" spans="1:12" ht="18" customHeight="1" x14ac:dyDescent="0.3">
      <c r="A25" s="7" t="s">
        <v>141</v>
      </c>
      <c r="B25" s="7" t="s">
        <v>47</v>
      </c>
      <c r="C25" s="91" t="s">
        <v>46</v>
      </c>
      <c r="D25" s="8">
        <v>343925.06</v>
      </c>
      <c r="E25" s="8">
        <v>108774.5</v>
      </c>
      <c r="F25" s="8">
        <f t="shared" si="0"/>
        <v>452699.56</v>
      </c>
      <c r="H25" s="8">
        <v>4101280.3200000003</v>
      </c>
      <c r="I25" s="8">
        <v>251852.52</v>
      </c>
      <c r="J25" s="8">
        <f t="shared" si="1"/>
        <v>4353132.84</v>
      </c>
      <c r="L25" s="8">
        <f t="shared" si="2"/>
        <v>4805832.3999999994</v>
      </c>
    </row>
    <row r="26" spans="1:12" ht="18" customHeight="1" x14ac:dyDescent="0.3">
      <c r="A26" s="7" t="s">
        <v>71</v>
      </c>
      <c r="B26" s="7" t="s">
        <v>49</v>
      </c>
      <c r="C26" s="91" t="s">
        <v>46</v>
      </c>
      <c r="D26" s="8">
        <v>348490.96</v>
      </c>
      <c r="E26" s="8">
        <v>127432.33</v>
      </c>
      <c r="F26" s="8">
        <f t="shared" si="0"/>
        <v>475923.29000000004</v>
      </c>
      <c r="H26" s="8">
        <v>4155728.3499999996</v>
      </c>
      <c r="I26" s="8">
        <v>298871.55</v>
      </c>
      <c r="J26" s="8">
        <f t="shared" si="1"/>
        <v>4454599.8999999994</v>
      </c>
      <c r="L26" s="8">
        <f t="shared" si="2"/>
        <v>4930523.1899999995</v>
      </c>
    </row>
    <row r="27" spans="1:12" ht="18" customHeight="1" x14ac:dyDescent="0.3">
      <c r="A27" s="7" t="s">
        <v>72</v>
      </c>
      <c r="B27" s="7" t="s">
        <v>65</v>
      </c>
      <c r="C27" s="91" t="s">
        <v>73</v>
      </c>
      <c r="D27" s="8">
        <v>409693.31</v>
      </c>
      <c r="E27" s="8">
        <v>618682.25</v>
      </c>
      <c r="F27" s="8">
        <f t="shared" si="0"/>
        <v>1028375.56</v>
      </c>
      <c r="H27" s="8">
        <v>4885561.79</v>
      </c>
      <c r="I27" s="8">
        <v>1074035.03</v>
      </c>
      <c r="J27" s="8">
        <f t="shared" si="1"/>
        <v>5959596.8200000003</v>
      </c>
      <c r="L27" s="8">
        <f t="shared" si="2"/>
        <v>6987972.3800000008</v>
      </c>
    </row>
    <row r="28" spans="1:12" ht="18" customHeight="1" x14ac:dyDescent="0.3">
      <c r="A28" s="7" t="s">
        <v>60</v>
      </c>
      <c r="B28" s="7" t="s">
        <v>60</v>
      </c>
      <c r="C28" s="91" t="s">
        <v>46</v>
      </c>
      <c r="D28" s="8">
        <v>1326824.32</v>
      </c>
      <c r="E28" s="8">
        <v>2411577.92</v>
      </c>
      <c r="F28" s="8">
        <f t="shared" si="0"/>
        <v>3738402.24</v>
      </c>
      <c r="H28" s="8">
        <v>15822279.85</v>
      </c>
      <c r="I28" s="8">
        <v>6205674.7599999998</v>
      </c>
      <c r="J28" s="8">
        <f t="shared" si="1"/>
        <v>22027954.609999999</v>
      </c>
      <c r="L28" s="8">
        <f t="shared" si="2"/>
        <v>25766356.850000001</v>
      </c>
    </row>
    <row r="29" spans="1:12" ht="18" customHeight="1" x14ac:dyDescent="0.3">
      <c r="A29" s="7" t="s">
        <v>69</v>
      </c>
      <c r="B29" s="7" t="s">
        <v>69</v>
      </c>
      <c r="C29" s="91" t="s">
        <v>46</v>
      </c>
      <c r="D29" s="8">
        <v>982780.67</v>
      </c>
      <c r="E29" s="8">
        <v>2383660.59</v>
      </c>
      <c r="F29" s="8">
        <f t="shared" si="0"/>
        <v>3366441.26</v>
      </c>
      <c r="H29" s="8">
        <v>11719585.300000001</v>
      </c>
      <c r="I29" s="8">
        <v>5220139.4300000006</v>
      </c>
      <c r="J29" s="8">
        <f t="shared" si="1"/>
        <v>16939724.73</v>
      </c>
      <c r="L29" s="8">
        <f t="shared" si="2"/>
        <v>20306165.990000002</v>
      </c>
    </row>
    <row r="30" spans="1:12" ht="18" customHeight="1" x14ac:dyDescent="0.3">
      <c r="A30" s="7" t="s">
        <v>74</v>
      </c>
      <c r="B30" s="7" t="s">
        <v>75</v>
      </c>
      <c r="C30" s="91" t="s">
        <v>46</v>
      </c>
      <c r="D30" s="8">
        <v>449800.6</v>
      </c>
      <c r="E30" s="8">
        <v>346607.2</v>
      </c>
      <c r="F30" s="8">
        <f t="shared" si="0"/>
        <v>796407.8</v>
      </c>
      <c r="H30" s="8">
        <v>5363838.25</v>
      </c>
      <c r="I30" s="8">
        <v>821869.00999999989</v>
      </c>
      <c r="J30" s="8">
        <f t="shared" si="1"/>
        <v>6185707.2599999998</v>
      </c>
      <c r="L30" s="8">
        <f t="shared" si="2"/>
        <v>6982115.0599999996</v>
      </c>
    </row>
    <row r="31" spans="1:12" ht="18" customHeight="1" x14ac:dyDescent="0.3">
      <c r="A31" s="7" t="s">
        <v>76</v>
      </c>
      <c r="B31" s="7" t="s">
        <v>77</v>
      </c>
      <c r="C31" s="91" t="s">
        <v>46</v>
      </c>
      <c r="D31" s="8">
        <v>519571.44</v>
      </c>
      <c r="E31" s="8">
        <v>608609.80000000005</v>
      </c>
      <c r="F31" s="8">
        <f t="shared" si="0"/>
        <v>1128181.24</v>
      </c>
      <c r="H31" s="8">
        <v>6195850.1399999997</v>
      </c>
      <c r="I31" s="8">
        <v>1751695.55</v>
      </c>
      <c r="J31" s="8">
        <f t="shared" si="1"/>
        <v>7947545.6899999995</v>
      </c>
      <c r="L31" s="8">
        <f t="shared" si="2"/>
        <v>9075726.9299999997</v>
      </c>
    </row>
    <row r="32" spans="1:12" ht="18" customHeight="1" x14ac:dyDescent="0.3">
      <c r="A32" s="7" t="s">
        <v>78</v>
      </c>
      <c r="B32" s="7" t="s">
        <v>45</v>
      </c>
      <c r="C32" s="91" t="s">
        <v>42</v>
      </c>
      <c r="D32" s="8">
        <v>734561.66</v>
      </c>
      <c r="E32" s="8">
        <v>1977550.6</v>
      </c>
      <c r="F32" s="8">
        <f t="shared" si="0"/>
        <v>2712112.2600000002</v>
      </c>
      <c r="H32" s="8">
        <v>8759592.2899999991</v>
      </c>
      <c r="I32" s="8">
        <v>4145311.1800000006</v>
      </c>
      <c r="J32" s="8">
        <f t="shared" si="1"/>
        <v>12904903.469999999</v>
      </c>
      <c r="L32" s="8">
        <f t="shared" si="2"/>
        <v>15617015.729999999</v>
      </c>
    </row>
    <row r="33" spans="1:12" ht="18" customHeight="1" x14ac:dyDescent="0.3">
      <c r="A33" s="7" t="s">
        <v>79</v>
      </c>
      <c r="B33" s="7" t="s">
        <v>49</v>
      </c>
      <c r="C33" s="91" t="s">
        <v>46</v>
      </c>
      <c r="D33" s="8">
        <v>357222.5</v>
      </c>
      <c r="E33" s="8">
        <v>163439.34</v>
      </c>
      <c r="F33" s="8">
        <f t="shared" si="0"/>
        <v>520661.83999999997</v>
      </c>
      <c r="H33" s="8">
        <v>4259851.38</v>
      </c>
      <c r="I33" s="8">
        <v>374823.23</v>
      </c>
      <c r="J33" s="8">
        <f t="shared" si="1"/>
        <v>4634674.6099999994</v>
      </c>
      <c r="L33" s="8">
        <f t="shared" si="2"/>
        <v>5155336.4499999993</v>
      </c>
    </row>
    <row r="34" spans="1:12" ht="18" customHeight="1" x14ac:dyDescent="0.3">
      <c r="A34" s="7" t="s">
        <v>80</v>
      </c>
      <c r="B34" s="7" t="s">
        <v>81</v>
      </c>
      <c r="C34" s="91" t="s">
        <v>46</v>
      </c>
      <c r="D34" s="8">
        <v>590654.22</v>
      </c>
      <c r="E34" s="8">
        <v>789775.07</v>
      </c>
      <c r="F34" s="8">
        <f t="shared" si="0"/>
        <v>1380429.29</v>
      </c>
      <c r="H34" s="8">
        <v>7043507</v>
      </c>
      <c r="I34" s="8">
        <v>2132639.94</v>
      </c>
      <c r="J34" s="8">
        <f t="shared" si="1"/>
        <v>9176146.9399999995</v>
      </c>
      <c r="L34" s="8">
        <f t="shared" si="2"/>
        <v>10556576.23</v>
      </c>
    </row>
    <row r="35" spans="1:12" ht="18" customHeight="1" x14ac:dyDescent="0.3">
      <c r="A35" s="7" t="s">
        <v>82</v>
      </c>
      <c r="B35" s="7" t="s">
        <v>81</v>
      </c>
      <c r="C35" s="91" t="s">
        <v>42</v>
      </c>
      <c r="D35" s="8">
        <v>401006.24</v>
      </c>
      <c r="E35" s="8">
        <v>353864.12</v>
      </c>
      <c r="F35" s="8">
        <f t="shared" si="0"/>
        <v>754870.36</v>
      </c>
      <c r="H35" s="8">
        <v>4781969.1100000003</v>
      </c>
      <c r="I35" s="8">
        <v>848176.55</v>
      </c>
      <c r="J35" s="8">
        <f t="shared" si="1"/>
        <v>5630145.6600000001</v>
      </c>
      <c r="L35" s="8">
        <f t="shared" si="2"/>
        <v>6385016.0200000005</v>
      </c>
    </row>
    <row r="36" spans="1:12" ht="18" customHeight="1" x14ac:dyDescent="0.3">
      <c r="A36" s="7" t="s">
        <v>77</v>
      </c>
      <c r="B36" s="7" t="s">
        <v>77</v>
      </c>
      <c r="C36" s="91" t="s">
        <v>42</v>
      </c>
      <c r="D36" s="8">
        <v>1850435.39</v>
      </c>
      <c r="E36" s="8">
        <v>7520014.04</v>
      </c>
      <c r="F36" s="8">
        <f t="shared" ref="F36:F67" si="3">+E36+D36</f>
        <v>9370449.4299999997</v>
      </c>
      <c r="H36" s="8">
        <v>22066302.359999999</v>
      </c>
      <c r="I36" s="8">
        <v>16825840.610000003</v>
      </c>
      <c r="J36" s="8">
        <f t="shared" ref="J36:J67" si="4">+H36+I36</f>
        <v>38892142.969999999</v>
      </c>
      <c r="L36" s="8">
        <f t="shared" si="2"/>
        <v>48262592.399999999</v>
      </c>
    </row>
    <row r="37" spans="1:12" ht="18" customHeight="1" x14ac:dyDescent="0.3">
      <c r="A37" s="7" t="s">
        <v>49</v>
      </c>
      <c r="B37" s="7" t="s">
        <v>49</v>
      </c>
      <c r="C37" s="91" t="s">
        <v>46</v>
      </c>
      <c r="D37" s="8">
        <v>3929239.98</v>
      </c>
      <c r="E37" s="8">
        <v>12284024</v>
      </c>
      <c r="F37" s="8">
        <f t="shared" si="3"/>
        <v>16213263.98</v>
      </c>
      <c r="H37" s="8">
        <v>46855890.210000001</v>
      </c>
      <c r="I37" s="8">
        <v>30660757.449999999</v>
      </c>
      <c r="J37" s="8">
        <f t="shared" si="4"/>
        <v>77516647.659999996</v>
      </c>
      <c r="L37" s="8">
        <f t="shared" si="2"/>
        <v>93729911.640000001</v>
      </c>
    </row>
    <row r="38" spans="1:12" ht="18" customHeight="1" x14ac:dyDescent="0.3">
      <c r="A38" s="7" t="s">
        <v>83</v>
      </c>
      <c r="B38" s="7" t="s">
        <v>47</v>
      </c>
      <c r="C38" s="91" t="s">
        <v>42</v>
      </c>
      <c r="D38" s="8">
        <v>516295.25</v>
      </c>
      <c r="E38" s="8">
        <v>709909.28</v>
      </c>
      <c r="F38" s="8">
        <f t="shared" si="3"/>
        <v>1226204.53</v>
      </c>
      <c r="H38" s="8">
        <v>6156781.9100000001</v>
      </c>
      <c r="I38" s="8">
        <v>1614538.7000000002</v>
      </c>
      <c r="J38" s="8">
        <f t="shared" si="4"/>
        <v>7771320.6100000003</v>
      </c>
      <c r="L38" s="8">
        <f t="shared" si="2"/>
        <v>8997525.1400000006</v>
      </c>
    </row>
    <row r="39" spans="1:12" ht="18" customHeight="1" x14ac:dyDescent="0.3">
      <c r="A39" s="7" t="s">
        <v>84</v>
      </c>
      <c r="B39" s="7" t="s">
        <v>51</v>
      </c>
      <c r="C39" s="91" t="s">
        <v>46</v>
      </c>
      <c r="D39" s="8">
        <v>396899.89</v>
      </c>
      <c r="E39" s="8">
        <v>154695.34</v>
      </c>
      <c r="F39" s="8">
        <f t="shared" si="3"/>
        <v>551595.23</v>
      </c>
      <c r="H39" s="8">
        <v>4733001.24</v>
      </c>
      <c r="I39" s="8">
        <v>588545.82000000018</v>
      </c>
      <c r="J39" s="8">
        <f t="shared" si="4"/>
        <v>5321547.0600000005</v>
      </c>
      <c r="L39" s="8">
        <f t="shared" si="2"/>
        <v>5873142.290000001</v>
      </c>
    </row>
    <row r="40" spans="1:12" ht="18" customHeight="1" x14ac:dyDescent="0.3">
      <c r="A40" s="7" t="s">
        <v>85</v>
      </c>
      <c r="B40" s="7" t="s">
        <v>41</v>
      </c>
      <c r="C40" s="91" t="s">
        <v>46</v>
      </c>
      <c r="D40" s="8">
        <v>375856.72</v>
      </c>
      <c r="E40" s="8">
        <v>283971.64</v>
      </c>
      <c r="F40" s="8">
        <f t="shared" si="3"/>
        <v>659828.36</v>
      </c>
      <c r="H40" s="8">
        <v>4482062.9799999995</v>
      </c>
      <c r="I40" s="8">
        <v>750788.58000000007</v>
      </c>
      <c r="J40" s="8">
        <f t="shared" si="4"/>
        <v>5232851.5599999996</v>
      </c>
      <c r="L40" s="8">
        <f t="shared" si="2"/>
        <v>5892679.9199999999</v>
      </c>
    </row>
    <row r="41" spans="1:12" ht="18" customHeight="1" x14ac:dyDescent="0.3">
      <c r="A41" s="7" t="s">
        <v>86</v>
      </c>
      <c r="B41" s="7" t="s">
        <v>56</v>
      </c>
      <c r="C41" s="91" t="s">
        <v>46</v>
      </c>
      <c r="D41" s="8">
        <v>516161.83</v>
      </c>
      <c r="E41" s="8">
        <v>571115.71</v>
      </c>
      <c r="F41" s="8">
        <f t="shared" si="3"/>
        <v>1087277.54</v>
      </c>
      <c r="H41" s="8">
        <v>6155190.8999999994</v>
      </c>
      <c r="I41" s="8">
        <v>1211103.92</v>
      </c>
      <c r="J41" s="8">
        <f t="shared" si="4"/>
        <v>7366294.8199999994</v>
      </c>
      <c r="L41" s="8">
        <f t="shared" si="2"/>
        <v>8453572.3599999994</v>
      </c>
    </row>
    <row r="42" spans="1:12" ht="18" customHeight="1" x14ac:dyDescent="0.3">
      <c r="A42" s="7" t="s">
        <v>87</v>
      </c>
      <c r="B42" s="7" t="s">
        <v>65</v>
      </c>
      <c r="C42" s="91" t="s">
        <v>46</v>
      </c>
      <c r="D42" s="8">
        <v>410716.19</v>
      </c>
      <c r="E42" s="8">
        <v>283178.53999999998</v>
      </c>
      <c r="F42" s="8">
        <f t="shared" si="3"/>
        <v>693894.73</v>
      </c>
      <c r="H42" s="8">
        <v>4897759.5600000005</v>
      </c>
      <c r="I42" s="8">
        <v>619607.66000000015</v>
      </c>
      <c r="J42" s="8">
        <f t="shared" si="4"/>
        <v>5517367.2200000007</v>
      </c>
      <c r="L42" s="8">
        <f t="shared" si="2"/>
        <v>6211261.9500000011</v>
      </c>
    </row>
    <row r="43" spans="1:12" ht="18" customHeight="1" x14ac:dyDescent="0.3">
      <c r="A43" s="7" t="s">
        <v>44</v>
      </c>
      <c r="B43" s="7" t="s">
        <v>44</v>
      </c>
      <c r="C43" s="91" t="s">
        <v>42</v>
      </c>
      <c r="D43" s="8">
        <v>1246150.17</v>
      </c>
      <c r="E43" s="8">
        <v>3790194.62</v>
      </c>
      <c r="F43" s="8">
        <f t="shared" si="3"/>
        <v>5036344.79</v>
      </c>
      <c r="H43" s="8">
        <v>14860246.77</v>
      </c>
      <c r="I43" s="8">
        <v>7669625.8800000008</v>
      </c>
      <c r="J43" s="8">
        <f t="shared" si="4"/>
        <v>22529872.649999999</v>
      </c>
      <c r="L43" s="8">
        <f t="shared" si="2"/>
        <v>27566217.439999998</v>
      </c>
    </row>
    <row r="44" spans="1:12" ht="18" customHeight="1" x14ac:dyDescent="0.3">
      <c r="A44" s="7" t="s">
        <v>88</v>
      </c>
      <c r="B44" s="7" t="s">
        <v>49</v>
      </c>
      <c r="C44" s="91" t="s">
        <v>46</v>
      </c>
      <c r="D44" s="8">
        <v>562317.47</v>
      </c>
      <c r="E44" s="8">
        <v>893196.1</v>
      </c>
      <c r="F44" s="8">
        <f t="shared" si="3"/>
        <v>1455513.5699999998</v>
      </c>
      <c r="H44" s="8">
        <v>6705593.3200000003</v>
      </c>
      <c r="I44" s="8">
        <v>2425010.5299999998</v>
      </c>
      <c r="J44" s="8">
        <f t="shared" si="4"/>
        <v>9130603.8499999996</v>
      </c>
      <c r="L44" s="8">
        <f t="shared" si="2"/>
        <v>10586117.42</v>
      </c>
    </row>
    <row r="45" spans="1:12" ht="18" customHeight="1" x14ac:dyDescent="0.3">
      <c r="A45" s="7" t="s">
        <v>89</v>
      </c>
      <c r="B45" s="7" t="s">
        <v>45</v>
      </c>
      <c r="C45" s="91" t="s">
        <v>90</v>
      </c>
      <c r="D45" s="8">
        <v>605663.88</v>
      </c>
      <c r="E45" s="8">
        <v>853441.65</v>
      </c>
      <c r="F45" s="8">
        <f t="shared" si="3"/>
        <v>1459105.53</v>
      </c>
      <c r="H45" s="8">
        <v>7222496.0700000003</v>
      </c>
      <c r="I45" s="8">
        <v>3602503.8800000008</v>
      </c>
      <c r="J45" s="8">
        <f t="shared" si="4"/>
        <v>10824999.950000001</v>
      </c>
      <c r="L45" s="8">
        <f t="shared" si="2"/>
        <v>12284105.48</v>
      </c>
    </row>
    <row r="46" spans="1:12" ht="18" customHeight="1" x14ac:dyDescent="0.3">
      <c r="A46" s="7" t="s">
        <v>91</v>
      </c>
      <c r="B46" s="7" t="s">
        <v>65</v>
      </c>
      <c r="C46" s="91" t="s">
        <v>92</v>
      </c>
      <c r="D46" s="8">
        <v>460251.78</v>
      </c>
      <c r="E46" s="8">
        <v>601075.30000000005</v>
      </c>
      <c r="F46" s="8">
        <f t="shared" si="3"/>
        <v>1061327.08</v>
      </c>
      <c r="H46" s="8">
        <v>5488467.6799999997</v>
      </c>
      <c r="I46" s="8">
        <v>1352976.84</v>
      </c>
      <c r="J46" s="8">
        <f t="shared" si="4"/>
        <v>6841444.5199999996</v>
      </c>
      <c r="L46" s="8">
        <f t="shared" si="2"/>
        <v>7902771.5999999996</v>
      </c>
    </row>
    <row r="47" spans="1:12" ht="18" customHeight="1" x14ac:dyDescent="0.3">
      <c r="A47" s="7" t="s">
        <v>93</v>
      </c>
      <c r="B47" s="7" t="s">
        <v>60</v>
      </c>
      <c r="C47" s="91" t="s">
        <v>46</v>
      </c>
      <c r="D47" s="8">
        <v>364397.49</v>
      </c>
      <c r="E47" s="8">
        <v>178865.25</v>
      </c>
      <c r="F47" s="8">
        <f t="shared" si="3"/>
        <v>543262.74</v>
      </c>
      <c r="H47" s="8">
        <v>4345412.57</v>
      </c>
      <c r="I47" s="8">
        <v>366215.22000000003</v>
      </c>
      <c r="J47" s="8">
        <f t="shared" si="4"/>
        <v>4711627.79</v>
      </c>
      <c r="L47" s="8">
        <f t="shared" si="2"/>
        <v>5254890.53</v>
      </c>
    </row>
    <row r="48" spans="1:12" ht="18" customHeight="1" x14ac:dyDescent="0.3">
      <c r="A48" s="7" t="s">
        <v>94</v>
      </c>
      <c r="B48" s="7" t="s">
        <v>51</v>
      </c>
      <c r="C48" s="91" t="s">
        <v>95</v>
      </c>
      <c r="D48" s="8">
        <v>486179.57</v>
      </c>
      <c r="E48" s="8">
        <v>575695.9</v>
      </c>
      <c r="F48" s="8">
        <f t="shared" si="3"/>
        <v>1061875.47</v>
      </c>
      <c r="H48" s="8">
        <v>5797654.7199999997</v>
      </c>
      <c r="I48" s="8">
        <v>1857618.14</v>
      </c>
      <c r="J48" s="8">
        <f t="shared" si="4"/>
        <v>7655272.8599999994</v>
      </c>
      <c r="L48" s="8">
        <f t="shared" si="2"/>
        <v>8717148.3300000001</v>
      </c>
    </row>
    <row r="49" spans="1:12" ht="18" customHeight="1" x14ac:dyDescent="0.3">
      <c r="A49" s="7" t="s">
        <v>96</v>
      </c>
      <c r="B49" s="7" t="s">
        <v>47</v>
      </c>
      <c r="C49" s="91" t="s">
        <v>42</v>
      </c>
      <c r="D49" s="8">
        <v>621474.06000000006</v>
      </c>
      <c r="E49" s="8">
        <v>1239605.03</v>
      </c>
      <c r="F49" s="8">
        <f t="shared" si="3"/>
        <v>1861079.09</v>
      </c>
      <c r="H49" s="8">
        <v>7411031.21</v>
      </c>
      <c r="I49" s="8">
        <v>2974367.12</v>
      </c>
      <c r="J49" s="8">
        <f t="shared" si="4"/>
        <v>10385398.33</v>
      </c>
      <c r="L49" s="8">
        <f t="shared" si="2"/>
        <v>12246477.42</v>
      </c>
    </row>
    <row r="50" spans="1:12" ht="18" customHeight="1" x14ac:dyDescent="0.3">
      <c r="A50" s="7" t="s">
        <v>51</v>
      </c>
      <c r="B50" s="7" t="s">
        <v>51</v>
      </c>
      <c r="C50" s="91" t="s">
        <v>42</v>
      </c>
      <c r="D50" s="8">
        <v>1184406.73</v>
      </c>
      <c r="E50" s="8">
        <v>3010115.28</v>
      </c>
      <c r="F50" s="8">
        <f t="shared" si="3"/>
        <v>4194522.01</v>
      </c>
      <c r="H50" s="8">
        <v>14123960.879999999</v>
      </c>
      <c r="I50" s="8">
        <v>6864594.0900000008</v>
      </c>
      <c r="J50" s="8">
        <f t="shared" si="4"/>
        <v>20988554.969999999</v>
      </c>
      <c r="L50" s="8">
        <f t="shared" si="2"/>
        <v>25183076.979999997</v>
      </c>
    </row>
    <row r="51" spans="1:12" ht="18" customHeight="1" x14ac:dyDescent="0.3">
      <c r="A51" s="7" t="s">
        <v>97</v>
      </c>
      <c r="B51" s="7" t="s">
        <v>47</v>
      </c>
      <c r="C51" s="91" t="s">
        <v>98</v>
      </c>
      <c r="D51" s="8">
        <v>498483.79</v>
      </c>
      <c r="E51" s="8">
        <v>588226.97</v>
      </c>
      <c r="F51" s="8">
        <f t="shared" si="3"/>
        <v>1086710.76</v>
      </c>
      <c r="H51" s="8">
        <v>5944381.5499999998</v>
      </c>
      <c r="I51" s="8">
        <v>2275433.7499999995</v>
      </c>
      <c r="J51" s="8">
        <f t="shared" si="4"/>
        <v>8219815.2999999989</v>
      </c>
      <c r="L51" s="8">
        <f t="shared" si="2"/>
        <v>9306526.0599999987</v>
      </c>
    </row>
    <row r="52" spans="1:12" ht="18" customHeight="1" x14ac:dyDescent="0.3">
      <c r="A52" s="7" t="s">
        <v>47</v>
      </c>
      <c r="B52" s="7" t="s">
        <v>47</v>
      </c>
      <c r="C52" s="91" t="s">
        <v>46</v>
      </c>
      <c r="D52" s="8">
        <v>10559499.83</v>
      </c>
      <c r="E52" s="8">
        <v>53443276.850000001</v>
      </c>
      <c r="F52" s="8">
        <f t="shared" si="3"/>
        <v>64002776.68</v>
      </c>
      <c r="H52" s="8">
        <v>125921238.44</v>
      </c>
      <c r="I52" s="8">
        <v>105607313.46000001</v>
      </c>
      <c r="J52" s="8">
        <f t="shared" si="4"/>
        <v>231528551.90000001</v>
      </c>
      <c r="L52" s="8">
        <f t="shared" si="2"/>
        <v>295531328.57999998</v>
      </c>
    </row>
    <row r="53" spans="1:12" ht="18" customHeight="1" x14ac:dyDescent="0.3">
      <c r="A53" s="7" t="s">
        <v>99</v>
      </c>
      <c r="B53" s="7" t="s">
        <v>44</v>
      </c>
      <c r="C53" s="91" t="s">
        <v>46</v>
      </c>
      <c r="D53" s="8">
        <v>404838.33</v>
      </c>
      <c r="E53" s="8">
        <v>195401.52</v>
      </c>
      <c r="F53" s="8">
        <f t="shared" si="3"/>
        <v>600239.85</v>
      </c>
      <c r="H53" s="8">
        <v>4827666.57</v>
      </c>
      <c r="I53" s="8">
        <v>422111.37000000005</v>
      </c>
      <c r="J53" s="8">
        <f t="shared" si="4"/>
        <v>5249777.9400000004</v>
      </c>
      <c r="L53" s="8">
        <f t="shared" si="2"/>
        <v>5850017.79</v>
      </c>
    </row>
    <row r="54" spans="1:12" ht="18" customHeight="1" x14ac:dyDescent="0.3">
      <c r="A54" s="7" t="s">
        <v>100</v>
      </c>
      <c r="B54" s="7" t="s">
        <v>41</v>
      </c>
      <c r="C54" s="91" t="s">
        <v>46</v>
      </c>
      <c r="D54" s="8">
        <v>369200.58</v>
      </c>
      <c r="E54" s="8">
        <v>256847.42</v>
      </c>
      <c r="F54" s="8">
        <f t="shared" si="3"/>
        <v>626048</v>
      </c>
      <c r="H54" s="8">
        <v>4402689.0599999996</v>
      </c>
      <c r="I54" s="8">
        <v>693888.74000000011</v>
      </c>
      <c r="J54" s="8">
        <f t="shared" si="4"/>
        <v>5096577.8</v>
      </c>
      <c r="L54" s="8">
        <f t="shared" si="2"/>
        <v>5722625.7999999998</v>
      </c>
    </row>
    <row r="55" spans="1:12" ht="18" customHeight="1" x14ac:dyDescent="0.3">
      <c r="A55" s="7" t="s">
        <v>142</v>
      </c>
      <c r="B55" s="7" t="s">
        <v>47</v>
      </c>
      <c r="C55" s="91" t="s">
        <v>46</v>
      </c>
      <c r="D55" s="8">
        <v>347141.94</v>
      </c>
      <c r="E55" s="8">
        <v>111272.79</v>
      </c>
      <c r="F55" s="8">
        <f t="shared" si="3"/>
        <v>458414.73</v>
      </c>
      <c r="H55" s="8">
        <v>4139641.4299999997</v>
      </c>
      <c r="I55" s="8">
        <v>255582.43000000002</v>
      </c>
      <c r="J55" s="8">
        <f t="shared" si="4"/>
        <v>4395223.8599999994</v>
      </c>
      <c r="L55" s="8">
        <f t="shared" si="2"/>
        <v>4853638.59</v>
      </c>
    </row>
    <row r="56" spans="1:12" ht="18" customHeight="1" x14ac:dyDescent="0.3">
      <c r="A56" s="7" t="s">
        <v>101</v>
      </c>
      <c r="B56" s="7" t="s">
        <v>49</v>
      </c>
      <c r="C56" s="91" t="s">
        <v>102</v>
      </c>
      <c r="D56" s="8">
        <v>424095.17</v>
      </c>
      <c r="E56" s="8">
        <v>385509.05</v>
      </c>
      <c r="F56" s="8">
        <f t="shared" si="3"/>
        <v>809604.22</v>
      </c>
      <c r="H56" s="8">
        <v>5057302.91</v>
      </c>
      <c r="I56" s="8">
        <v>1453565.94</v>
      </c>
      <c r="J56" s="8">
        <f t="shared" si="4"/>
        <v>6510868.8499999996</v>
      </c>
      <c r="L56" s="8">
        <f t="shared" si="2"/>
        <v>7320473.0699999994</v>
      </c>
    </row>
    <row r="57" spans="1:12" ht="18" customHeight="1" x14ac:dyDescent="0.3">
      <c r="A57" s="7" t="s">
        <v>143</v>
      </c>
      <c r="B57" s="7" t="s">
        <v>61</v>
      </c>
      <c r="C57" s="91" t="s">
        <v>46</v>
      </c>
      <c r="D57" s="8">
        <v>341367.85</v>
      </c>
      <c r="E57" s="8">
        <v>74353.7</v>
      </c>
      <c r="F57" s="8">
        <f t="shared" si="3"/>
        <v>415721.55</v>
      </c>
      <c r="H57" s="8">
        <v>4070785.89</v>
      </c>
      <c r="I57" s="8">
        <v>440411.89</v>
      </c>
      <c r="J57" s="8">
        <f t="shared" si="4"/>
        <v>4511197.78</v>
      </c>
      <c r="L57" s="8">
        <f t="shared" si="2"/>
        <v>4926919.33</v>
      </c>
    </row>
    <row r="58" spans="1:12" ht="18" customHeight="1" x14ac:dyDescent="0.3">
      <c r="A58" s="7" t="s">
        <v>103</v>
      </c>
      <c r="B58" s="7" t="s">
        <v>65</v>
      </c>
      <c r="C58" s="91" t="s">
        <v>46</v>
      </c>
      <c r="D58" s="8">
        <v>383187.36</v>
      </c>
      <c r="E58" s="8">
        <v>270112.11</v>
      </c>
      <c r="F58" s="8">
        <f t="shared" si="3"/>
        <v>653299.47</v>
      </c>
      <c r="H58" s="8">
        <v>4569480.3600000003</v>
      </c>
      <c r="I58" s="8">
        <v>736984.9</v>
      </c>
      <c r="J58" s="8">
        <f t="shared" si="4"/>
        <v>5306465.2600000007</v>
      </c>
      <c r="L58" s="8">
        <f t="shared" si="2"/>
        <v>5959764.7300000004</v>
      </c>
    </row>
    <row r="59" spans="1:12" ht="18" customHeight="1" x14ac:dyDescent="0.3">
      <c r="A59" s="7" t="s">
        <v>104</v>
      </c>
      <c r="B59" s="7" t="s">
        <v>81</v>
      </c>
      <c r="C59" s="91" t="s">
        <v>105</v>
      </c>
      <c r="D59" s="8">
        <v>810996.03</v>
      </c>
      <c r="E59" s="8">
        <v>1752923.13</v>
      </c>
      <c r="F59" s="8">
        <f t="shared" si="3"/>
        <v>2563919.16</v>
      </c>
      <c r="H59" s="8">
        <v>9671066.4900000002</v>
      </c>
      <c r="I59" s="8">
        <v>4870357.9700000007</v>
      </c>
      <c r="J59" s="8">
        <f t="shared" si="4"/>
        <v>14541424.460000001</v>
      </c>
      <c r="L59" s="8">
        <f t="shared" si="2"/>
        <v>17105343.620000001</v>
      </c>
    </row>
    <row r="60" spans="1:12" ht="18" customHeight="1" x14ac:dyDescent="0.3">
      <c r="A60" s="7" t="s">
        <v>106</v>
      </c>
      <c r="B60" s="7" t="s">
        <v>47</v>
      </c>
      <c r="C60" s="91" t="s">
        <v>42</v>
      </c>
      <c r="D60" s="8">
        <v>664916.82999999996</v>
      </c>
      <c r="E60" s="8">
        <v>1142627.97</v>
      </c>
      <c r="F60" s="8">
        <f t="shared" si="3"/>
        <v>1807544.7999999998</v>
      </c>
      <c r="H60" s="8">
        <v>7929083.0299999993</v>
      </c>
      <c r="I60" s="8">
        <v>3356297.93</v>
      </c>
      <c r="J60" s="8">
        <f t="shared" si="4"/>
        <v>11285380.959999999</v>
      </c>
      <c r="L60" s="8">
        <f t="shared" si="2"/>
        <v>13092925.759999998</v>
      </c>
    </row>
    <row r="61" spans="1:12" ht="18" customHeight="1" x14ac:dyDescent="0.3">
      <c r="A61" s="7" t="s">
        <v>107</v>
      </c>
      <c r="B61" s="7" t="s">
        <v>44</v>
      </c>
      <c r="C61" s="91" t="s">
        <v>46</v>
      </c>
      <c r="D61" s="8">
        <v>390051.04</v>
      </c>
      <c r="E61" s="8">
        <v>187371.32</v>
      </c>
      <c r="F61" s="8">
        <f t="shared" si="3"/>
        <v>577422.36</v>
      </c>
      <c r="H61" s="8">
        <v>4651329.1900000004</v>
      </c>
      <c r="I61" s="8">
        <v>433173.39999999997</v>
      </c>
      <c r="J61" s="8">
        <f t="shared" si="4"/>
        <v>5084502.5900000008</v>
      </c>
      <c r="L61" s="8">
        <f t="shared" si="2"/>
        <v>5661924.9500000011</v>
      </c>
    </row>
    <row r="62" spans="1:12" ht="18" customHeight="1" x14ac:dyDescent="0.3">
      <c r="A62" s="7" t="s">
        <v>108</v>
      </c>
      <c r="B62" s="7" t="s">
        <v>60</v>
      </c>
      <c r="C62" s="91" t="s">
        <v>46</v>
      </c>
      <c r="D62" s="8">
        <v>465025.22</v>
      </c>
      <c r="E62" s="8">
        <v>541294.93000000005</v>
      </c>
      <c r="F62" s="8">
        <f t="shared" si="3"/>
        <v>1006320.15</v>
      </c>
      <c r="H62" s="8">
        <v>5545390.6200000001</v>
      </c>
      <c r="I62" s="8">
        <v>1120047.24</v>
      </c>
      <c r="J62" s="8">
        <f t="shared" si="4"/>
        <v>6665437.8600000003</v>
      </c>
      <c r="L62" s="8">
        <f t="shared" si="2"/>
        <v>7671758.0100000007</v>
      </c>
    </row>
    <row r="63" spans="1:12" ht="18" customHeight="1" x14ac:dyDescent="0.3">
      <c r="A63" s="7" t="s">
        <v>109</v>
      </c>
      <c r="B63" s="7" t="s">
        <v>61</v>
      </c>
      <c r="C63" s="91" t="s">
        <v>46</v>
      </c>
      <c r="D63" s="8">
        <v>1061231.1599999999</v>
      </c>
      <c r="E63" s="8">
        <v>3518654.91</v>
      </c>
      <c r="F63" s="8">
        <f t="shared" si="3"/>
        <v>4579886.07</v>
      </c>
      <c r="H63" s="8">
        <v>12655101.48</v>
      </c>
      <c r="I63" s="8">
        <v>7659522.6700000009</v>
      </c>
      <c r="J63" s="8">
        <f t="shared" si="4"/>
        <v>20314624.150000002</v>
      </c>
      <c r="L63" s="8">
        <f t="shared" si="2"/>
        <v>24894510.220000003</v>
      </c>
    </row>
    <row r="64" spans="1:12" ht="18" customHeight="1" x14ac:dyDescent="0.3">
      <c r="A64" s="7" t="s">
        <v>110</v>
      </c>
      <c r="B64" s="7" t="s">
        <v>111</v>
      </c>
      <c r="C64" s="91" t="s">
        <v>46</v>
      </c>
      <c r="D64" s="8">
        <v>730685.09</v>
      </c>
      <c r="E64" s="8">
        <v>1581235.49</v>
      </c>
      <c r="F64" s="8">
        <f t="shared" si="3"/>
        <v>2311920.58</v>
      </c>
      <c r="H64" s="8">
        <v>8713364.4900000002</v>
      </c>
      <c r="I64" s="8">
        <v>3138648.79</v>
      </c>
      <c r="J64" s="8">
        <f t="shared" si="4"/>
        <v>11852013.280000001</v>
      </c>
      <c r="L64" s="8">
        <f t="shared" si="2"/>
        <v>14163933.860000001</v>
      </c>
    </row>
    <row r="65" spans="1:12" ht="18" customHeight="1" x14ac:dyDescent="0.3">
      <c r="A65" s="10" t="s">
        <v>112</v>
      </c>
      <c r="B65" s="10" t="s">
        <v>41</v>
      </c>
      <c r="C65" s="91" t="s">
        <v>46</v>
      </c>
      <c r="D65" s="8">
        <v>380948.88</v>
      </c>
      <c r="E65" s="8">
        <v>233946.48</v>
      </c>
      <c r="F65" s="8">
        <f t="shared" si="3"/>
        <v>614895.35999999999</v>
      </c>
      <c r="H65" s="8">
        <v>4542786.68</v>
      </c>
      <c r="I65" s="8">
        <v>566933.4</v>
      </c>
      <c r="J65" s="8">
        <f t="shared" si="4"/>
        <v>5109720.08</v>
      </c>
      <c r="L65" s="8">
        <f t="shared" si="2"/>
        <v>5724615.4400000004</v>
      </c>
    </row>
    <row r="66" spans="1:12" ht="18" customHeight="1" x14ac:dyDescent="0.3">
      <c r="A66" s="7" t="s">
        <v>75</v>
      </c>
      <c r="B66" s="7" t="s">
        <v>75</v>
      </c>
      <c r="C66" s="91" t="s">
        <v>46</v>
      </c>
      <c r="D66" s="8">
        <v>887289.58</v>
      </c>
      <c r="E66" s="8">
        <v>2120944.19</v>
      </c>
      <c r="F66" s="8">
        <f t="shared" si="3"/>
        <v>3008233.77</v>
      </c>
      <c r="H66" s="8">
        <v>10580861.279999999</v>
      </c>
      <c r="I66" s="8">
        <v>5329394.7799999993</v>
      </c>
      <c r="J66" s="8">
        <f t="shared" si="4"/>
        <v>15910256.059999999</v>
      </c>
      <c r="L66" s="8">
        <f t="shared" si="2"/>
        <v>18918489.829999998</v>
      </c>
    </row>
    <row r="67" spans="1:12" ht="18" customHeight="1" x14ac:dyDescent="0.3">
      <c r="A67" s="7" t="s">
        <v>113</v>
      </c>
      <c r="B67" s="7" t="s">
        <v>60</v>
      </c>
      <c r="C67" s="91" t="s">
        <v>114</v>
      </c>
      <c r="D67" s="8">
        <v>404223.12</v>
      </c>
      <c r="E67" s="8">
        <v>254210.33</v>
      </c>
      <c r="F67" s="8">
        <f t="shared" si="3"/>
        <v>658433.44999999995</v>
      </c>
      <c r="H67" s="8">
        <v>4820330.2200000007</v>
      </c>
      <c r="I67" s="8">
        <v>633436.84000000008</v>
      </c>
      <c r="J67" s="8">
        <f t="shared" si="4"/>
        <v>5453767.0600000005</v>
      </c>
      <c r="L67" s="8">
        <f t="shared" si="2"/>
        <v>6112200.5100000007</v>
      </c>
    </row>
    <row r="68" spans="1:12" ht="18" customHeight="1" x14ac:dyDescent="0.3">
      <c r="A68" s="7" t="s">
        <v>115</v>
      </c>
      <c r="B68" s="7" t="s">
        <v>41</v>
      </c>
      <c r="C68" s="91" t="s">
        <v>46</v>
      </c>
      <c r="D68" s="8">
        <v>370831.26</v>
      </c>
      <c r="E68" s="8">
        <v>151265.16</v>
      </c>
      <c r="F68" s="8">
        <f t="shared" ref="F68:F86" si="5">+E68+D68</f>
        <v>522096.42000000004</v>
      </c>
      <c r="H68" s="8">
        <v>4422134.79</v>
      </c>
      <c r="I68" s="8">
        <v>686560.07000000007</v>
      </c>
      <c r="J68" s="8">
        <f t="shared" ref="J68:J86" si="6">+H68+I68</f>
        <v>5108694.8600000003</v>
      </c>
      <c r="L68" s="8">
        <f t="shared" si="2"/>
        <v>5630791.2800000003</v>
      </c>
    </row>
    <row r="69" spans="1:12" ht="18" customHeight="1" x14ac:dyDescent="0.3">
      <c r="A69" s="7" t="s">
        <v>116</v>
      </c>
      <c r="B69" s="7" t="s">
        <v>44</v>
      </c>
      <c r="C69" s="91" t="s">
        <v>117</v>
      </c>
      <c r="D69" s="8">
        <v>871131.03</v>
      </c>
      <c r="E69" s="8">
        <v>1993809.28</v>
      </c>
      <c r="F69" s="8">
        <f t="shared" si="5"/>
        <v>2864940.31</v>
      </c>
      <c r="G69" s="60"/>
      <c r="H69" s="8">
        <v>10388171.810000001</v>
      </c>
      <c r="I69" s="8">
        <v>3413172.16</v>
      </c>
      <c r="J69" s="8">
        <f t="shared" si="6"/>
        <v>13801343.970000001</v>
      </c>
      <c r="K69" s="60"/>
      <c r="L69" s="8">
        <f t="shared" ref="L69:L86" si="7">+F69+J69</f>
        <v>16666284.280000001</v>
      </c>
    </row>
    <row r="70" spans="1:12" ht="18" customHeight="1" x14ac:dyDescent="0.3">
      <c r="A70" s="7" t="s">
        <v>118</v>
      </c>
      <c r="B70" s="7" t="s">
        <v>69</v>
      </c>
      <c r="C70" s="91" t="s">
        <v>42</v>
      </c>
      <c r="D70" s="8">
        <v>441135.77</v>
      </c>
      <c r="E70" s="8">
        <v>333600.26</v>
      </c>
      <c r="F70" s="8">
        <f t="shared" si="5"/>
        <v>774736.03</v>
      </c>
      <c r="G70" s="60"/>
      <c r="H70" s="8">
        <v>5260510.7399999993</v>
      </c>
      <c r="I70" s="8">
        <v>768722.35</v>
      </c>
      <c r="J70" s="8">
        <f t="shared" si="6"/>
        <v>6029233.0899999989</v>
      </c>
      <c r="K70" s="60"/>
      <c r="L70" s="8">
        <f t="shared" si="7"/>
        <v>6803969.1199999992</v>
      </c>
    </row>
    <row r="71" spans="1:12" ht="18" customHeight="1" x14ac:dyDescent="0.3">
      <c r="A71" s="7" t="s">
        <v>119</v>
      </c>
      <c r="B71" s="7" t="s">
        <v>47</v>
      </c>
      <c r="C71" s="91" t="s">
        <v>46</v>
      </c>
      <c r="D71" s="8">
        <v>506933.67</v>
      </c>
      <c r="E71" s="8">
        <v>581089.02</v>
      </c>
      <c r="F71" s="8">
        <f t="shared" si="5"/>
        <v>1088022.69</v>
      </c>
      <c r="H71" s="8">
        <v>6045145.7699999996</v>
      </c>
      <c r="I71" s="8">
        <v>1679261.9400000002</v>
      </c>
      <c r="J71" s="8">
        <f t="shared" si="6"/>
        <v>7724407.71</v>
      </c>
      <c r="L71" s="8">
        <f t="shared" si="7"/>
        <v>8812430.4000000004</v>
      </c>
    </row>
    <row r="72" spans="1:12" ht="18" customHeight="1" x14ac:dyDescent="0.3">
      <c r="A72" s="7" t="s">
        <v>120</v>
      </c>
      <c r="B72" s="7" t="s">
        <v>47</v>
      </c>
      <c r="C72" s="91" t="s">
        <v>46</v>
      </c>
      <c r="D72" s="8">
        <v>369215.41</v>
      </c>
      <c r="E72" s="8">
        <v>193656.68</v>
      </c>
      <c r="F72" s="8">
        <f t="shared" si="5"/>
        <v>562872.09</v>
      </c>
      <c r="H72" s="8">
        <v>4402865.8499999996</v>
      </c>
      <c r="I72" s="8">
        <v>442280.38</v>
      </c>
      <c r="J72" s="8">
        <f t="shared" si="6"/>
        <v>4845146.2299999995</v>
      </c>
      <c r="L72" s="8">
        <f t="shared" si="7"/>
        <v>5408018.3199999994</v>
      </c>
    </row>
    <row r="73" spans="1:12" ht="18" customHeight="1" x14ac:dyDescent="0.3">
      <c r="A73" s="7" t="s">
        <v>121</v>
      </c>
      <c r="B73" s="7" t="s">
        <v>61</v>
      </c>
      <c r="C73" s="91" t="s">
        <v>122</v>
      </c>
      <c r="D73" s="8">
        <v>410479</v>
      </c>
      <c r="E73" s="8">
        <v>669480.69999999995</v>
      </c>
      <c r="F73" s="8">
        <f t="shared" si="5"/>
        <v>1079959.7</v>
      </c>
      <c r="H73" s="8">
        <v>4894931.0999999996</v>
      </c>
      <c r="I73" s="8">
        <v>1240385.7299999997</v>
      </c>
      <c r="J73" s="8">
        <f t="shared" si="6"/>
        <v>6135316.8299999991</v>
      </c>
      <c r="L73" s="8">
        <f t="shared" si="7"/>
        <v>7215276.5299999993</v>
      </c>
    </row>
    <row r="74" spans="1:12" ht="18" customHeight="1" x14ac:dyDescent="0.3">
      <c r="A74" s="7" t="s">
        <v>123</v>
      </c>
      <c r="B74" s="7" t="s">
        <v>49</v>
      </c>
      <c r="C74" s="91" t="s">
        <v>124</v>
      </c>
      <c r="D74" s="8">
        <v>713755.67</v>
      </c>
      <c r="E74" s="8">
        <v>1751594.67</v>
      </c>
      <c r="F74" s="8">
        <f t="shared" si="5"/>
        <v>2465350.34</v>
      </c>
      <c r="H74" s="8">
        <v>8511482.5099999998</v>
      </c>
      <c r="I74" s="8">
        <v>3947641.1599999992</v>
      </c>
      <c r="J74" s="8">
        <f t="shared" si="6"/>
        <v>12459123.669999998</v>
      </c>
      <c r="L74" s="8">
        <f t="shared" si="7"/>
        <v>14924474.009999998</v>
      </c>
    </row>
    <row r="75" spans="1:12" ht="18" customHeight="1" x14ac:dyDescent="0.3">
      <c r="A75" s="7" t="s">
        <v>125</v>
      </c>
      <c r="B75" s="7" t="s">
        <v>45</v>
      </c>
      <c r="C75" s="91" t="s">
        <v>126</v>
      </c>
      <c r="D75" s="8">
        <v>441439.67</v>
      </c>
      <c r="E75" s="8">
        <v>321822.63</v>
      </c>
      <c r="F75" s="8">
        <f t="shared" si="5"/>
        <v>763262.3</v>
      </c>
      <c r="H75" s="8">
        <v>5264134.7100000009</v>
      </c>
      <c r="I75" s="8">
        <v>1473829.4799999997</v>
      </c>
      <c r="J75" s="8">
        <f t="shared" si="6"/>
        <v>6737964.1900000004</v>
      </c>
      <c r="L75" s="8">
        <f t="shared" si="7"/>
        <v>7501226.4900000002</v>
      </c>
    </row>
    <row r="76" spans="1:12" ht="18" customHeight="1" x14ac:dyDescent="0.3">
      <c r="A76" s="7" t="s">
        <v>127</v>
      </c>
      <c r="B76" s="7" t="s">
        <v>47</v>
      </c>
      <c r="C76" s="91" t="s">
        <v>42</v>
      </c>
      <c r="D76" s="8">
        <v>743812.05</v>
      </c>
      <c r="E76" s="8">
        <v>1746102.42</v>
      </c>
      <c r="F76" s="8">
        <f t="shared" si="5"/>
        <v>2489914.4699999997</v>
      </c>
      <c r="H76" s="8">
        <v>8869902.5899999999</v>
      </c>
      <c r="I76" s="8">
        <v>3777573.0300000003</v>
      </c>
      <c r="J76" s="8">
        <f t="shared" si="6"/>
        <v>12647475.620000001</v>
      </c>
      <c r="L76" s="8">
        <f t="shared" si="7"/>
        <v>15137390.09</v>
      </c>
    </row>
    <row r="77" spans="1:12" ht="18" customHeight="1" x14ac:dyDescent="0.3">
      <c r="A77" s="7" t="s">
        <v>128</v>
      </c>
      <c r="B77" s="7" t="s">
        <v>128</v>
      </c>
      <c r="C77" s="91" t="s">
        <v>42</v>
      </c>
      <c r="D77" s="8">
        <v>1783822.15</v>
      </c>
      <c r="E77" s="8">
        <v>5373254.2400000002</v>
      </c>
      <c r="F77" s="8">
        <f t="shared" si="5"/>
        <v>7157076.3900000006</v>
      </c>
      <c r="H77" s="8">
        <v>21271944.460000001</v>
      </c>
      <c r="I77" s="8">
        <v>11234259.800000001</v>
      </c>
      <c r="J77" s="8">
        <f t="shared" si="6"/>
        <v>32506204.260000002</v>
      </c>
      <c r="L77" s="8">
        <f t="shared" si="7"/>
        <v>39663280.650000006</v>
      </c>
    </row>
    <row r="78" spans="1:12" ht="18" customHeight="1" x14ac:dyDescent="0.3">
      <c r="A78" s="7" t="s">
        <v>129</v>
      </c>
      <c r="B78" s="7" t="s">
        <v>130</v>
      </c>
      <c r="C78" s="91" t="s">
        <v>46</v>
      </c>
      <c r="D78" s="8">
        <v>415652.7</v>
      </c>
      <c r="E78" s="8">
        <v>311274.32</v>
      </c>
      <c r="F78" s="8">
        <f t="shared" si="5"/>
        <v>726927.02</v>
      </c>
      <c r="H78" s="8">
        <v>4956627.08</v>
      </c>
      <c r="I78" s="8">
        <v>636462.48</v>
      </c>
      <c r="J78" s="8">
        <f t="shared" si="6"/>
        <v>5593089.5600000005</v>
      </c>
      <c r="L78" s="8">
        <f t="shared" si="7"/>
        <v>6320016.5800000001</v>
      </c>
    </row>
    <row r="79" spans="1:12" ht="18" customHeight="1" x14ac:dyDescent="0.3">
      <c r="A79" s="7" t="s">
        <v>131</v>
      </c>
      <c r="B79" s="7" t="s">
        <v>60</v>
      </c>
      <c r="C79" s="91" t="s">
        <v>132</v>
      </c>
      <c r="D79" s="8">
        <v>470621.41</v>
      </c>
      <c r="E79" s="8">
        <v>630499.54</v>
      </c>
      <c r="F79" s="8">
        <f t="shared" si="5"/>
        <v>1101120.95</v>
      </c>
      <c r="H79" s="8">
        <v>5612124.8100000005</v>
      </c>
      <c r="I79" s="8">
        <v>1505543.1099999999</v>
      </c>
      <c r="J79" s="8">
        <f t="shared" si="6"/>
        <v>7117667.9199999999</v>
      </c>
      <c r="L79" s="8">
        <f t="shared" si="7"/>
        <v>8218788.8700000001</v>
      </c>
    </row>
    <row r="80" spans="1:12" ht="18" customHeight="1" x14ac:dyDescent="0.3">
      <c r="A80" s="7" t="s">
        <v>133</v>
      </c>
      <c r="B80" s="7" t="s">
        <v>130</v>
      </c>
      <c r="C80" s="91" t="s">
        <v>46</v>
      </c>
      <c r="D80" s="8">
        <v>376798.06</v>
      </c>
      <c r="E80" s="8">
        <v>187073.91</v>
      </c>
      <c r="F80" s="8">
        <f t="shared" si="5"/>
        <v>563871.97</v>
      </c>
      <c r="H80" s="8">
        <v>4493288.47</v>
      </c>
      <c r="I80" s="8">
        <v>370377.43</v>
      </c>
      <c r="J80" s="8">
        <f t="shared" si="6"/>
        <v>4863665.8999999994</v>
      </c>
      <c r="L80" s="8">
        <f t="shared" si="7"/>
        <v>5427537.8699999992</v>
      </c>
    </row>
    <row r="81" spans="1:12" ht="18" customHeight="1" x14ac:dyDescent="0.3">
      <c r="A81" s="7" t="s">
        <v>134</v>
      </c>
      <c r="B81" s="7" t="s">
        <v>61</v>
      </c>
      <c r="C81" s="91" t="s">
        <v>42</v>
      </c>
      <c r="D81" s="8">
        <v>863326.01</v>
      </c>
      <c r="E81" s="8">
        <v>2373726.9300000002</v>
      </c>
      <c r="F81" s="8">
        <f t="shared" si="5"/>
        <v>3237052.9400000004</v>
      </c>
      <c r="H81" s="8">
        <v>10295097.5</v>
      </c>
      <c r="I81" s="8">
        <v>5940095.2700000005</v>
      </c>
      <c r="J81" s="8">
        <f t="shared" si="6"/>
        <v>16235192.77</v>
      </c>
      <c r="L81" s="8">
        <f t="shared" si="7"/>
        <v>19472245.710000001</v>
      </c>
    </row>
    <row r="82" spans="1:12" ht="18" customHeight="1" x14ac:dyDescent="0.3">
      <c r="A82" s="7" t="s">
        <v>135</v>
      </c>
      <c r="B82" s="7" t="s">
        <v>47</v>
      </c>
      <c r="C82" s="91" t="s">
        <v>42</v>
      </c>
      <c r="D82" s="8">
        <v>525530.82999999996</v>
      </c>
      <c r="E82" s="8">
        <v>818485.51</v>
      </c>
      <c r="F82" s="8">
        <f t="shared" si="5"/>
        <v>1344016.3399999999</v>
      </c>
      <c r="H82" s="8">
        <v>6266915.4299999997</v>
      </c>
      <c r="I82" s="8">
        <v>1811799.5299999998</v>
      </c>
      <c r="J82" s="8">
        <f t="shared" si="6"/>
        <v>8078714.959999999</v>
      </c>
      <c r="L82" s="8">
        <f t="shared" si="7"/>
        <v>9422731.2999999989</v>
      </c>
    </row>
    <row r="83" spans="1:12" ht="18" customHeight="1" x14ac:dyDescent="0.3">
      <c r="A83" s="7" t="s">
        <v>136</v>
      </c>
      <c r="B83" s="7" t="s">
        <v>41</v>
      </c>
      <c r="C83" s="91" t="s">
        <v>46</v>
      </c>
      <c r="D83" s="8">
        <v>371817.08</v>
      </c>
      <c r="E83" s="8">
        <v>151681.54</v>
      </c>
      <c r="F83" s="8">
        <f t="shared" si="5"/>
        <v>523498.62</v>
      </c>
      <c r="H83" s="8">
        <v>4433890.62</v>
      </c>
      <c r="I83" s="8">
        <v>494287.14999999997</v>
      </c>
      <c r="J83" s="8">
        <f t="shared" si="6"/>
        <v>4928177.7700000005</v>
      </c>
      <c r="L83" s="8">
        <f t="shared" si="7"/>
        <v>5451676.3900000006</v>
      </c>
    </row>
    <row r="84" spans="1:12" ht="18" customHeight="1" x14ac:dyDescent="0.3">
      <c r="A84" s="7" t="s">
        <v>137</v>
      </c>
      <c r="B84" s="7" t="s">
        <v>56</v>
      </c>
      <c r="C84" s="91" t="s">
        <v>46</v>
      </c>
      <c r="D84" s="8">
        <v>486943.03</v>
      </c>
      <c r="E84" s="8">
        <v>875351.22</v>
      </c>
      <c r="F84" s="8">
        <f t="shared" si="5"/>
        <v>1362294.25</v>
      </c>
      <c r="H84" s="8">
        <v>5806758.8499999996</v>
      </c>
      <c r="I84" s="8">
        <v>1643600.8699999999</v>
      </c>
      <c r="J84" s="8">
        <f t="shared" si="6"/>
        <v>7450359.7199999997</v>
      </c>
      <c r="L84" s="8">
        <f t="shared" si="7"/>
        <v>8812653.9699999988</v>
      </c>
    </row>
    <row r="85" spans="1:12" ht="18" customHeight="1" x14ac:dyDescent="0.3">
      <c r="A85" s="7" t="s">
        <v>138</v>
      </c>
      <c r="B85" s="7" t="s">
        <v>47</v>
      </c>
      <c r="C85" s="91" t="s">
        <v>42</v>
      </c>
      <c r="D85" s="8">
        <v>384150.94</v>
      </c>
      <c r="E85" s="8">
        <v>172262.65</v>
      </c>
      <c r="F85" s="8">
        <f t="shared" si="5"/>
        <v>556413.59</v>
      </c>
      <c r="H85" s="8">
        <v>4580971.01</v>
      </c>
      <c r="I85" s="8">
        <v>959810.09000000008</v>
      </c>
      <c r="J85" s="8">
        <f t="shared" si="6"/>
        <v>5540781.0999999996</v>
      </c>
      <c r="L85" s="8">
        <f t="shared" si="7"/>
        <v>6097194.6899999995</v>
      </c>
    </row>
    <row r="86" spans="1:12" ht="18" customHeight="1" x14ac:dyDescent="0.3">
      <c r="A86" s="7" t="s">
        <v>130</v>
      </c>
      <c r="B86" s="7" t="s">
        <v>130</v>
      </c>
      <c r="C86" s="91" t="s">
        <v>46</v>
      </c>
      <c r="D86" s="8">
        <v>1624549.27</v>
      </c>
      <c r="E86" s="8">
        <v>4299011.8499999996</v>
      </c>
      <c r="F86" s="8">
        <f t="shared" si="5"/>
        <v>5923561.1199999992</v>
      </c>
      <c r="G86" s="61"/>
      <c r="H86" s="8">
        <v>19372627.41</v>
      </c>
      <c r="I86" s="8">
        <v>9676094.089999998</v>
      </c>
      <c r="J86" s="8">
        <f t="shared" si="6"/>
        <v>29048721.5</v>
      </c>
      <c r="K86" s="61"/>
      <c r="L86" s="8">
        <f t="shared" si="7"/>
        <v>34972282.619999997</v>
      </c>
    </row>
    <row r="87" spans="1:12" s="15" customFormat="1" ht="18" customHeight="1" x14ac:dyDescent="0.2">
      <c r="A87" s="11" t="s">
        <v>30</v>
      </c>
      <c r="B87" s="11"/>
      <c r="C87" s="12"/>
      <c r="D87" s="13">
        <f>+SUM(D4:D86)</f>
        <v>74121779.109999999</v>
      </c>
      <c r="E87" s="14">
        <f>+SUM(E4:E86)</f>
        <v>198276527.76999995</v>
      </c>
      <c r="F87" s="14">
        <f>+SUM(F4:F86)</f>
        <v>272398306.88000005</v>
      </c>
      <c r="H87" s="59">
        <f>+SUM(H4:H86)</f>
        <v>883896620.81000006</v>
      </c>
      <c r="I87" s="59">
        <f>+SUM(I4:I86)</f>
        <v>443831627.10000002</v>
      </c>
      <c r="J87" s="14">
        <f>+SUM(J4:J86)</f>
        <v>1327728247.9099998</v>
      </c>
      <c r="L87" s="14">
        <f>+SUM(L4:L86)</f>
        <v>1600126554.7899988</v>
      </c>
    </row>
    <row r="88" spans="1:12" ht="14.25" x14ac:dyDescent="0.3">
      <c r="A88" s="92" t="s">
        <v>144</v>
      </c>
      <c r="B88" s="16"/>
      <c r="C88" s="16"/>
      <c r="D88" s="16"/>
      <c r="H88" s="17"/>
      <c r="I88" s="17"/>
      <c r="J88" s="17"/>
    </row>
    <row r="89" spans="1:12" ht="14.25" x14ac:dyDescent="0.3">
      <c r="G89" s="18"/>
      <c r="K89" s="18"/>
      <c r="L89" s="17" t="s">
        <v>4</v>
      </c>
    </row>
  </sheetData>
  <sortState ref="A4:K81">
    <sortCondition ref="A4:A81"/>
  </sortState>
  <mergeCells count="8">
    <mergeCell ref="D2:F2"/>
    <mergeCell ref="A2:A3"/>
    <mergeCell ref="C2:C3"/>
    <mergeCell ref="J2:J3"/>
    <mergeCell ref="L2:L3"/>
    <mergeCell ref="H2:H3"/>
    <mergeCell ref="I2:I3"/>
    <mergeCell ref="B2:B3"/>
  </mergeCells>
  <printOptions horizontalCentered="1"/>
  <pageMargins left="0.34" right="0.41" top="0.62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1"/>
  <sheetViews>
    <sheetView showGridLines="0" workbookViewId="0">
      <selection activeCell="G10" sqref="G10"/>
    </sheetView>
  </sheetViews>
  <sheetFormatPr baseColWidth="10" defaultRowHeight="13.5" x14ac:dyDescent="0.25"/>
  <cols>
    <col min="1" max="1" width="27.28515625" style="19" customWidth="1"/>
    <col min="2" max="4" width="18.7109375" style="19" customWidth="1"/>
    <col min="5" max="5" width="10.42578125" style="9" customWidth="1"/>
    <col min="6" max="16384" width="11.42578125" style="9"/>
  </cols>
  <sheetData>
    <row r="1" spans="1:4" ht="18" customHeight="1" x14ac:dyDescent="0.25">
      <c r="A1" s="81" t="s">
        <v>38</v>
      </c>
      <c r="B1" s="82"/>
      <c r="C1" s="82"/>
      <c r="D1" s="83"/>
    </row>
    <row r="3" spans="1:4" s="2" customFormat="1" ht="18" customHeight="1" x14ac:dyDescent="0.2">
      <c r="A3" s="42"/>
      <c r="B3" s="72" t="s">
        <v>24</v>
      </c>
      <c r="C3" s="73"/>
      <c r="D3" s="74"/>
    </row>
    <row r="4" spans="1:4" s="1" customFormat="1" ht="18" customHeight="1" x14ac:dyDescent="0.2">
      <c r="A4" s="24" t="s">
        <v>7</v>
      </c>
      <c r="B4" s="24" t="s">
        <v>6</v>
      </c>
      <c r="C4" s="24" t="s">
        <v>5</v>
      </c>
      <c r="D4" s="24" t="s">
        <v>3</v>
      </c>
    </row>
    <row r="5" spans="1:4" s="2" customFormat="1" ht="18" customHeight="1" x14ac:dyDescent="0.2">
      <c r="A5" s="71" t="s">
        <v>37</v>
      </c>
      <c r="B5" s="23">
        <f>+B17+B11</f>
        <v>958018399.92000008</v>
      </c>
      <c r="C5" s="23">
        <f>+C17+C11</f>
        <v>642108154.87</v>
      </c>
      <c r="D5" s="23">
        <f>+B5+C5</f>
        <v>1600126554.79</v>
      </c>
    </row>
    <row r="6" spans="1:4" s="2" customFormat="1" ht="18" customHeight="1" x14ac:dyDescent="0.2">
      <c r="A6" s="71" t="s">
        <v>31</v>
      </c>
      <c r="B6" s="23">
        <f>+B18+B12</f>
        <v>571729176.7221663</v>
      </c>
      <c r="C6" s="23">
        <f>+C18+C12</f>
        <v>427451341.61000007</v>
      </c>
      <c r="D6" s="23">
        <f>+B6+C6</f>
        <v>999180518.33216643</v>
      </c>
    </row>
    <row r="7" spans="1:4" s="2" customFormat="1" ht="18" customHeight="1" x14ac:dyDescent="0.2">
      <c r="A7" s="22"/>
      <c r="B7" s="21">
        <f>+B5/B6-1</f>
        <v>0.67565070828203044</v>
      </c>
      <c r="C7" s="21">
        <f>+C5/C6-1</f>
        <v>0.50217835894839569</v>
      </c>
      <c r="D7" s="21">
        <f>+D5/D6-1</f>
        <v>0.60143890461448701</v>
      </c>
    </row>
    <row r="8" spans="1:4" x14ac:dyDescent="0.25">
      <c r="B8" s="20"/>
      <c r="C8" s="20"/>
      <c r="D8" s="20"/>
    </row>
    <row r="9" spans="1:4" s="2" customFormat="1" ht="18" customHeight="1" x14ac:dyDescent="0.2">
      <c r="A9" s="42"/>
      <c r="B9" s="72" t="s">
        <v>25</v>
      </c>
      <c r="C9" s="73"/>
      <c r="D9" s="74"/>
    </row>
    <row r="10" spans="1:4" s="1" customFormat="1" ht="18" customHeight="1" x14ac:dyDescent="0.2">
      <c r="A10" s="24" t="s">
        <v>7</v>
      </c>
      <c r="B10" s="24" t="s">
        <v>6</v>
      </c>
      <c r="C10" s="24" t="s">
        <v>5</v>
      </c>
      <c r="D10" s="24" t="s">
        <v>3</v>
      </c>
    </row>
    <row r="11" spans="1:4" s="2" customFormat="1" ht="18" customHeight="1" x14ac:dyDescent="0.2">
      <c r="A11" s="71" t="s">
        <v>37</v>
      </c>
      <c r="B11" s="23">
        <f>+'Gtía Ene. - Feb. 2020'!H87</f>
        <v>883896620.81000006</v>
      </c>
      <c r="C11" s="23">
        <f>+'Gtía Ene. - Feb. 2020'!I87</f>
        <v>443831627.10000002</v>
      </c>
      <c r="D11" s="23">
        <f>+B11+C11</f>
        <v>1327728247.9100001</v>
      </c>
    </row>
    <row r="12" spans="1:4" s="2" customFormat="1" ht="18" customHeight="1" x14ac:dyDescent="0.2">
      <c r="A12" s="71" t="s">
        <v>31</v>
      </c>
      <c r="B12" s="23">
        <v>509581489.69216627</v>
      </c>
      <c r="C12" s="23">
        <v>282941294.76999998</v>
      </c>
      <c r="D12" s="23">
        <f>+B12+C12</f>
        <v>792522784.46216631</v>
      </c>
    </row>
    <row r="13" spans="1:4" s="2" customFormat="1" ht="18" customHeight="1" x14ac:dyDescent="0.2">
      <c r="A13" s="22"/>
      <c r="B13" s="21">
        <f>+B11/B12-1</f>
        <v>0.7345540187182904</v>
      </c>
      <c r="C13" s="21">
        <f>+C11/C12-1</f>
        <v>0.56863503243945401</v>
      </c>
      <c r="D13" s="21">
        <f>+D11/D12-1</f>
        <v>0.67531870873724209</v>
      </c>
    </row>
    <row r="14" spans="1:4" x14ac:dyDescent="0.25">
      <c r="B14" s="20"/>
      <c r="C14" s="20"/>
      <c r="D14" s="20"/>
    </row>
    <row r="15" spans="1:4" s="2" customFormat="1" ht="18" customHeight="1" x14ac:dyDescent="0.2">
      <c r="A15" s="42"/>
      <c r="B15" s="72" t="s">
        <v>18</v>
      </c>
      <c r="C15" s="73"/>
      <c r="D15" s="74"/>
    </row>
    <row r="16" spans="1:4" s="1" customFormat="1" ht="18" customHeight="1" x14ac:dyDescent="0.2">
      <c r="A16" s="24" t="s">
        <v>7</v>
      </c>
      <c r="B16" s="24" t="s">
        <v>6</v>
      </c>
      <c r="C16" s="24" t="s">
        <v>5</v>
      </c>
      <c r="D16" s="24" t="s">
        <v>3</v>
      </c>
    </row>
    <row r="17" spans="1:5" s="2" customFormat="1" ht="18" customHeight="1" x14ac:dyDescent="0.2">
      <c r="A17" s="71" t="s">
        <v>37</v>
      </c>
      <c r="B17" s="23">
        <f>+'Gtía Ene. - Feb. 2020'!D87</f>
        <v>74121779.109999999</v>
      </c>
      <c r="C17" s="23">
        <f>+'Gtía Ene. - Feb. 2020'!E87</f>
        <v>198276527.76999995</v>
      </c>
      <c r="D17" s="23">
        <f>+B17+C17</f>
        <v>272398306.87999994</v>
      </c>
    </row>
    <row r="18" spans="1:5" s="2" customFormat="1" ht="18" customHeight="1" x14ac:dyDescent="0.2">
      <c r="A18" s="71" t="s">
        <v>31</v>
      </c>
      <c r="B18" s="23">
        <v>62147687.030000009</v>
      </c>
      <c r="C18" s="23">
        <v>144510046.84000009</v>
      </c>
      <c r="D18" s="23">
        <f>+B18+C18</f>
        <v>206657733.87000009</v>
      </c>
    </row>
    <row r="19" spans="1:5" s="2" customFormat="1" ht="18" customHeight="1" x14ac:dyDescent="0.2">
      <c r="A19" s="22"/>
      <c r="B19" s="21">
        <f>+B17/B18-1</f>
        <v>0.19267156433705801</v>
      </c>
      <c r="C19" s="21">
        <f>+C17/C18-1</f>
        <v>0.3720605044819445</v>
      </c>
      <c r="D19" s="21">
        <f>+D17/D18-1</f>
        <v>0.31811329670030419</v>
      </c>
    </row>
    <row r="20" spans="1:5" s="30" customFormat="1" ht="23.25" customHeight="1" x14ac:dyDescent="0.2">
      <c r="A20" s="49" t="s">
        <v>8</v>
      </c>
      <c r="B20" s="50"/>
      <c r="C20" s="50"/>
      <c r="D20" s="50"/>
      <c r="E20" s="51"/>
    </row>
    <row r="21" spans="1:5" s="30" customFormat="1" ht="18" customHeight="1" x14ac:dyDescent="0.2">
      <c r="A21" s="52" t="s">
        <v>9</v>
      </c>
      <c r="B21" s="50"/>
      <c r="C21" s="50"/>
      <c r="D21" s="50"/>
      <c r="E21" s="51"/>
    </row>
    <row r="22" spans="1:5" ht="27" customHeight="1" x14ac:dyDescent="0.25">
      <c r="A22" s="79" t="s">
        <v>145</v>
      </c>
      <c r="B22" s="79"/>
      <c r="C22" s="79"/>
      <c r="D22" s="79"/>
      <c r="E22" s="79"/>
    </row>
    <row r="23" spans="1:5" ht="44.25" customHeight="1" x14ac:dyDescent="0.25">
      <c r="A23" s="79" t="s">
        <v>146</v>
      </c>
      <c r="B23" s="79"/>
      <c r="C23" s="79"/>
      <c r="D23" s="79"/>
      <c r="E23" s="79"/>
    </row>
    <row r="24" spans="1:5" ht="29.25" customHeight="1" x14ac:dyDescent="0.25">
      <c r="A24" s="79" t="s">
        <v>148</v>
      </c>
      <c r="B24" s="79"/>
      <c r="C24" s="79"/>
      <c r="D24" s="79"/>
      <c r="E24" s="79"/>
    </row>
    <row r="25" spans="1:5" x14ac:dyDescent="0.25">
      <c r="A25" s="53"/>
      <c r="B25" s="54"/>
      <c r="C25" s="54"/>
      <c r="D25" s="54"/>
      <c r="E25" s="18"/>
    </row>
    <row r="26" spans="1:5" s="30" customFormat="1" ht="18" customHeight="1" x14ac:dyDescent="0.2">
      <c r="A26" s="52" t="s">
        <v>10</v>
      </c>
      <c r="B26" s="50"/>
      <c r="C26" s="50"/>
      <c r="D26" s="50"/>
      <c r="E26" s="51"/>
    </row>
    <row r="27" spans="1:5" ht="27" customHeight="1" x14ac:dyDescent="0.25">
      <c r="A27" s="79" t="s">
        <v>147</v>
      </c>
      <c r="B27" s="79"/>
      <c r="C27" s="79"/>
      <c r="D27" s="79"/>
      <c r="E27" s="79"/>
    </row>
    <row r="28" spans="1:5" s="65" customFormat="1" ht="29.25" customHeight="1" x14ac:dyDescent="0.25">
      <c r="A28" s="79" t="s">
        <v>32</v>
      </c>
      <c r="B28" s="79"/>
      <c r="C28" s="79"/>
      <c r="D28" s="79"/>
      <c r="E28" s="79"/>
    </row>
    <row r="29" spans="1:5" x14ac:dyDescent="0.25">
      <c r="A29" s="27"/>
    </row>
    <row r="30" spans="1:5" ht="18" customHeight="1" x14ac:dyDescent="0.25">
      <c r="A30" s="43"/>
      <c r="E30" s="58" t="s">
        <v>29</v>
      </c>
    </row>
    <row r="31" spans="1:5" ht="31.5" customHeight="1" x14ac:dyDescent="0.25">
      <c r="A31" s="80"/>
      <c r="B31" s="80"/>
      <c r="C31" s="80"/>
      <c r="D31" s="80"/>
      <c r="E31" s="80"/>
    </row>
  </sheetData>
  <mergeCells count="10">
    <mergeCell ref="A27:E27"/>
    <mergeCell ref="A23:E23"/>
    <mergeCell ref="A28:E28"/>
    <mergeCell ref="A31:E31"/>
    <mergeCell ref="A1:D1"/>
    <mergeCell ref="B9:D9"/>
    <mergeCell ref="B15:D15"/>
    <mergeCell ref="B3:D3"/>
    <mergeCell ref="A22:E22"/>
    <mergeCell ref="A24:E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>
      <selection activeCell="B14" sqref="B14"/>
    </sheetView>
  </sheetViews>
  <sheetFormatPr baseColWidth="10" defaultRowHeight="16.5" x14ac:dyDescent="0.3"/>
  <cols>
    <col min="1" max="2" width="29.140625" style="26" customWidth="1"/>
    <col min="3" max="3" width="29.140625" customWidth="1"/>
    <col min="4" max="4" width="11.42578125" style="62"/>
    <col min="5" max="6" width="18.28515625" style="62" customWidth="1"/>
    <col min="7" max="10" width="11.42578125" style="62"/>
    <col min="11" max="19" width="11.42578125" style="66"/>
  </cols>
  <sheetData>
    <row r="1" spans="1:19" s="25" customFormat="1" ht="22.5" customHeight="1" x14ac:dyDescent="0.2">
      <c r="A1" s="88" t="s">
        <v>38</v>
      </c>
      <c r="B1" s="88"/>
      <c r="C1" s="88"/>
      <c r="D1" s="68"/>
      <c r="E1" s="68"/>
      <c r="F1" s="68"/>
      <c r="G1" s="68"/>
      <c r="H1" s="68"/>
      <c r="I1" s="68"/>
      <c r="J1" s="68"/>
      <c r="K1" s="67"/>
      <c r="L1" s="67"/>
      <c r="M1" s="67"/>
      <c r="N1" s="67"/>
      <c r="O1" s="67"/>
      <c r="P1" s="67"/>
      <c r="Q1" s="67"/>
      <c r="R1" s="67"/>
      <c r="S1" s="67"/>
    </row>
    <row r="2" spans="1:19" ht="12.75" customHeight="1" thickBot="1" x14ac:dyDescent="0.35"/>
    <row r="3" spans="1:19" ht="36" customHeight="1" thickBot="1" x14ac:dyDescent="0.25">
      <c r="A3" s="84" t="s">
        <v>11</v>
      </c>
      <c r="B3" s="85"/>
      <c r="C3" s="62"/>
    </row>
    <row r="4" spans="1:19" ht="36" customHeight="1" thickTop="1" thickBot="1" x14ac:dyDescent="0.25">
      <c r="A4" s="32" t="s">
        <v>12</v>
      </c>
      <c r="B4" s="32" t="s">
        <v>13</v>
      </c>
      <c r="C4" s="62"/>
      <c r="E4" s="69"/>
      <c r="F4" s="69"/>
      <c r="G4" s="70"/>
    </row>
    <row r="5" spans="1:19" ht="36" customHeight="1" thickBot="1" x14ac:dyDescent="0.25">
      <c r="A5" s="35">
        <v>0.42737210219187927</v>
      </c>
      <c r="B5" s="35">
        <v>0.43464795001719492</v>
      </c>
      <c r="C5" s="62"/>
      <c r="E5" s="69"/>
      <c r="F5" s="69"/>
      <c r="G5" s="70"/>
    </row>
    <row r="6" spans="1:19" ht="12.75" customHeight="1" thickBot="1" x14ac:dyDescent="0.35">
      <c r="C6" s="62"/>
      <c r="E6" s="93"/>
      <c r="F6" s="93"/>
      <c r="G6" s="94"/>
    </row>
    <row r="7" spans="1:19" ht="36" customHeight="1" thickBot="1" x14ac:dyDescent="0.25">
      <c r="A7" s="84" t="s">
        <v>14</v>
      </c>
      <c r="B7" s="85"/>
      <c r="C7" s="62"/>
      <c r="E7" s="69"/>
      <c r="F7" s="69"/>
    </row>
    <row r="8" spans="1:19" ht="36" customHeight="1" thickTop="1" thickBot="1" x14ac:dyDescent="0.25">
      <c r="A8" s="32" t="s">
        <v>15</v>
      </c>
      <c r="B8" s="32" t="s">
        <v>16</v>
      </c>
      <c r="C8" s="62"/>
    </row>
    <row r="9" spans="1:19" ht="36" customHeight="1" thickBot="1" x14ac:dyDescent="0.25">
      <c r="A9" s="33">
        <f>+Observaciones!B7</f>
        <v>0.67565070828203044</v>
      </c>
      <c r="B9" s="34">
        <f>+Observaciones!C7</f>
        <v>0.50217835894839569</v>
      </c>
      <c r="C9" s="62"/>
      <c r="E9" s="69"/>
      <c r="F9" s="69"/>
    </row>
    <row r="10" spans="1:19" ht="36" customHeight="1" thickBot="1" x14ac:dyDescent="0.25">
      <c r="A10" s="86">
        <f>+Observaciones!D7</f>
        <v>0.60143890461448701</v>
      </c>
      <c r="B10" s="87"/>
      <c r="C10" s="62"/>
      <c r="E10" s="69"/>
      <c r="F10" s="69"/>
    </row>
    <row r="11" spans="1:19" ht="17.25" x14ac:dyDescent="0.3">
      <c r="A11" s="41" t="s">
        <v>17</v>
      </c>
      <c r="C11" s="62"/>
      <c r="E11" s="69"/>
      <c r="F11" s="69"/>
    </row>
    <row r="12" spans="1:19" x14ac:dyDescent="0.3">
      <c r="B12" s="36"/>
      <c r="C12" s="37"/>
    </row>
    <row r="13" spans="1:19" x14ac:dyDescent="0.3">
      <c r="A13" s="36"/>
      <c r="B13" s="36"/>
      <c r="C13" s="37"/>
    </row>
    <row r="14" spans="1:19" x14ac:dyDescent="0.3">
      <c r="A14" s="36"/>
      <c r="B14" s="36"/>
      <c r="C14" s="37"/>
    </row>
    <row r="15" spans="1:19" x14ac:dyDescent="0.3">
      <c r="A15" s="36"/>
      <c r="B15" s="36"/>
      <c r="C15" s="37"/>
    </row>
    <row r="16" spans="1:19" x14ac:dyDescent="0.3">
      <c r="A16" s="36"/>
      <c r="B16" s="36"/>
      <c r="C16" s="37"/>
    </row>
    <row r="17" spans="1:3" x14ac:dyDescent="0.3">
      <c r="A17" s="36"/>
      <c r="B17" s="36"/>
      <c r="C17" s="37"/>
    </row>
    <row r="18" spans="1:3" x14ac:dyDescent="0.3">
      <c r="A18" s="36"/>
      <c r="B18" s="36"/>
      <c r="C18" s="37"/>
    </row>
    <row r="19" spans="1:3" x14ac:dyDescent="0.3">
      <c r="A19" s="36"/>
      <c r="B19" s="36"/>
      <c r="C19" s="37"/>
    </row>
    <row r="20" spans="1:3" x14ac:dyDescent="0.3">
      <c r="A20" s="36"/>
      <c r="B20" s="36"/>
      <c r="C20" s="37"/>
    </row>
    <row r="21" spans="1:3" x14ac:dyDescent="0.3">
      <c r="A21" s="36"/>
      <c r="B21" s="36"/>
      <c r="C21" s="37"/>
    </row>
    <row r="22" spans="1:3" x14ac:dyDescent="0.3">
      <c r="A22" s="36"/>
      <c r="B22" s="36"/>
      <c r="C22" s="37"/>
    </row>
    <row r="23" spans="1:3" x14ac:dyDescent="0.3">
      <c r="A23" s="36"/>
      <c r="B23" s="36"/>
      <c r="C23" s="37"/>
    </row>
    <row r="24" spans="1:3" x14ac:dyDescent="0.3">
      <c r="A24" s="36"/>
      <c r="B24" s="36"/>
      <c r="C24" s="37"/>
    </row>
    <row r="25" spans="1:3" x14ac:dyDescent="0.3">
      <c r="A25" s="36"/>
      <c r="B25" s="36"/>
      <c r="C25" s="37"/>
    </row>
    <row r="26" spans="1:3" x14ac:dyDescent="0.3">
      <c r="A26" s="36"/>
      <c r="B26" s="36"/>
      <c r="C26" s="37"/>
    </row>
    <row r="27" spans="1:3" x14ac:dyDescent="0.3">
      <c r="A27" s="36"/>
      <c r="B27" s="36"/>
      <c r="C27" s="37"/>
    </row>
    <row r="28" spans="1:3" x14ac:dyDescent="0.3">
      <c r="A28" s="36"/>
      <c r="B28" s="36"/>
      <c r="C28" s="37"/>
    </row>
    <row r="29" spans="1:3" x14ac:dyDescent="0.3">
      <c r="A29" s="36"/>
      <c r="B29" s="36"/>
      <c r="C29" s="37"/>
    </row>
    <row r="30" spans="1:3" x14ac:dyDescent="0.3">
      <c r="A30" s="36"/>
      <c r="B30" s="36"/>
      <c r="C30" s="37"/>
    </row>
    <row r="31" spans="1:3" x14ac:dyDescent="0.3">
      <c r="A31" s="36"/>
      <c r="B31" s="36"/>
      <c r="C31" s="37"/>
    </row>
    <row r="32" spans="1:3" x14ac:dyDescent="0.3">
      <c r="A32" s="36"/>
      <c r="B32" s="36"/>
      <c r="C32" s="37"/>
    </row>
    <row r="33" spans="1:3" x14ac:dyDescent="0.3">
      <c r="A33" s="36"/>
      <c r="B33" s="36"/>
      <c r="C33" s="37"/>
    </row>
    <row r="34" spans="1:3" x14ac:dyDescent="0.3">
      <c r="A34" s="39"/>
      <c r="B34" s="39"/>
      <c r="C34" s="40"/>
    </row>
    <row r="35" spans="1:3" ht="30" x14ac:dyDescent="0.2">
      <c r="A35" s="38" t="s">
        <v>28</v>
      </c>
      <c r="B35" s="38" t="s">
        <v>27</v>
      </c>
      <c r="C35" s="38" t="s">
        <v>26</v>
      </c>
    </row>
    <row r="37" spans="1:3" x14ac:dyDescent="0.3">
      <c r="C37" s="58" t="s">
        <v>29</v>
      </c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>
      <selection activeCell="D36" sqref="D36"/>
    </sheetView>
  </sheetViews>
  <sheetFormatPr baseColWidth="10" defaultRowHeight="13.5" x14ac:dyDescent="0.25"/>
  <cols>
    <col min="1" max="1" width="18.5703125" style="19" customWidth="1"/>
    <col min="2" max="2" width="18.7109375" style="19" customWidth="1"/>
    <col min="3" max="4" width="17.28515625" customWidth="1"/>
    <col min="5" max="5" width="10" customWidth="1"/>
    <col min="7" max="7" width="20" style="57" customWidth="1"/>
    <col min="8" max="10" width="17" style="57" customWidth="1"/>
    <col min="11" max="21" width="11.42578125" style="62"/>
  </cols>
  <sheetData>
    <row r="1" spans="1:21" ht="18" customHeight="1" x14ac:dyDescent="0.2">
      <c r="A1" s="89" t="s">
        <v>38</v>
      </c>
      <c r="B1" s="89"/>
      <c r="C1" s="89"/>
      <c r="D1" s="89"/>
      <c r="E1" s="89"/>
      <c r="G1" s="44"/>
      <c r="H1" s="45" t="s">
        <v>25</v>
      </c>
      <c r="I1" s="45" t="s">
        <v>18</v>
      </c>
      <c r="J1" s="45" t="s">
        <v>3</v>
      </c>
    </row>
    <row r="2" spans="1:21" x14ac:dyDescent="0.25">
      <c r="G2" s="46" t="s">
        <v>7</v>
      </c>
      <c r="H2" s="45" t="s">
        <v>3</v>
      </c>
      <c r="I2" s="45" t="s">
        <v>3</v>
      </c>
      <c r="J2" s="45"/>
    </row>
    <row r="3" spans="1:21" s="2" customFormat="1" ht="14.25" x14ac:dyDescent="0.2">
      <c r="A3" s="90" t="s">
        <v>14</v>
      </c>
      <c r="B3" s="90"/>
      <c r="C3" s="90"/>
      <c r="D3" s="90"/>
      <c r="E3" s="90"/>
      <c r="G3" s="44" t="s">
        <v>31</v>
      </c>
      <c r="H3" s="47">
        <f>+Observaciones!D12</f>
        <v>792522784.46216631</v>
      </c>
      <c r="I3" s="47">
        <f>+Observaciones!D18</f>
        <v>206657733.87000009</v>
      </c>
      <c r="J3" s="47">
        <f>+H3+I3</f>
        <v>999180518.33216643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1" customFormat="1" ht="18" customHeight="1" x14ac:dyDescent="0.2">
      <c r="G4" s="44" t="s">
        <v>37</v>
      </c>
      <c r="H4" s="47">
        <f>+Observaciones!D11</f>
        <v>1327728247.9100001</v>
      </c>
      <c r="I4" s="47">
        <f>+Observaciones!D17</f>
        <v>272398306.87999994</v>
      </c>
      <c r="J4" s="47">
        <f>+H4+I4</f>
        <v>1600126554.79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s="2" customFormat="1" ht="18" customHeight="1" x14ac:dyDescent="0.2">
      <c r="G5" s="44"/>
      <c r="H5" s="48">
        <f>+H4/H3-1</f>
        <v>0.67531870873724209</v>
      </c>
      <c r="I5" s="48">
        <f>+I4/I3-1</f>
        <v>0.31811329670030419</v>
      </c>
      <c r="J5" s="48">
        <f>+J4/J3-1</f>
        <v>0.60143890461448701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2" customFormat="1" ht="18" customHeight="1" x14ac:dyDescent="0.2">
      <c r="G6" s="55"/>
      <c r="H6" s="56"/>
      <c r="I6" s="55"/>
      <c r="J6" s="55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s="2" customFormat="1" ht="18" customHeight="1" x14ac:dyDescent="0.2">
      <c r="G7" s="55"/>
      <c r="H7" s="55"/>
      <c r="I7" s="55"/>
      <c r="J7" s="55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x14ac:dyDescent="0.25">
      <c r="B8" s="20"/>
    </row>
    <row r="9" spans="1:21" s="2" customFormat="1" ht="18" customHeight="1" x14ac:dyDescent="0.2">
      <c r="A9" s="42"/>
      <c r="G9" s="55"/>
      <c r="H9" s="55"/>
      <c r="I9" s="55"/>
      <c r="J9" s="55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x14ac:dyDescent="0.2">
      <c r="A10" s="28"/>
      <c r="B10" s="29"/>
    </row>
    <row r="11" spans="1:21" x14ac:dyDescent="0.2">
      <c r="A11" s="31"/>
      <c r="B11" s="29"/>
    </row>
    <row r="12" spans="1:21" ht="12.75" x14ac:dyDescent="0.2">
      <c r="A12"/>
      <c r="B12"/>
    </row>
    <row r="13" spans="1:21" ht="12.75" x14ac:dyDescent="0.2">
      <c r="A13"/>
      <c r="B13"/>
    </row>
    <row r="14" spans="1:21" x14ac:dyDescent="0.25">
      <c r="A14" s="27"/>
    </row>
    <row r="15" spans="1:21" x14ac:dyDescent="0.2">
      <c r="A15" s="31"/>
      <c r="B15" s="29"/>
    </row>
    <row r="16" spans="1:21" ht="12.75" x14ac:dyDescent="0.2">
      <c r="A16"/>
      <c r="B16"/>
    </row>
    <row r="17" spans="1:5" ht="12.75" x14ac:dyDescent="0.2">
      <c r="A17"/>
      <c r="B17"/>
    </row>
    <row r="18" spans="1:5" ht="12.75" x14ac:dyDescent="0.2">
      <c r="A18"/>
      <c r="B18"/>
    </row>
    <row r="19" spans="1:5" x14ac:dyDescent="0.25">
      <c r="A19" s="27"/>
    </row>
    <row r="20" spans="1:5" x14ac:dyDescent="0.25">
      <c r="A20" s="43"/>
    </row>
    <row r="21" spans="1:5" ht="12.75" x14ac:dyDescent="0.2">
      <c r="A21"/>
      <c r="B21"/>
    </row>
    <row r="25" spans="1:5" x14ac:dyDescent="0.25">
      <c r="E25" s="58" t="s">
        <v>29</v>
      </c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Gtía Ene. - Feb. 2020</vt:lpstr>
      <vt:lpstr>Observaciones</vt:lpstr>
      <vt:lpstr>Grafico I</vt:lpstr>
      <vt:lpstr>Gráfico II</vt:lpstr>
      <vt:lpstr>'Grafico I'!Área_de_impresión</vt:lpstr>
      <vt:lpstr>'Gráfico II'!Área_de_impresión</vt:lpstr>
      <vt:lpstr>Observaciones!Área_de_impresión</vt:lpstr>
      <vt:lpstr>'Gtía Ene. - Feb.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martin</cp:lastModifiedBy>
  <cp:lastPrinted>2018-11-05T12:01:56Z</cp:lastPrinted>
  <dcterms:created xsi:type="dcterms:W3CDTF">2018-06-01T14:08:41Z</dcterms:created>
  <dcterms:modified xsi:type="dcterms:W3CDTF">2020-03-30T15:26:36Z</dcterms:modified>
</cp:coreProperties>
</file>