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Compartidos 2019\Coparticipación\Informes de Coparticipación\Informes Bimestrales\"/>
    </mc:Choice>
  </mc:AlternateContent>
  <bookViews>
    <workbookView xWindow="600" yWindow="765" windowWidth="19635" windowHeight="6855"/>
  </bookViews>
  <sheets>
    <sheet name="Gtía May. - Jun. 2019" sheetId="1" r:id="rId1"/>
    <sheet name="Observaciones" sheetId="2" r:id="rId2"/>
    <sheet name="Grafico I" sheetId="3" r:id="rId3"/>
  </sheets>
  <definedNames>
    <definedName name="_xlnm._FilterDatabase" localSheetId="0" hidden="1">'Gtía May. - Jun. 2019'!$A$2:$F$83</definedName>
    <definedName name="_xlnm.Print_Area" localSheetId="2">'Grafico I'!$A$1:$L$21</definedName>
    <definedName name="_xlnm.Print_Area" localSheetId="0">'Gtía May. - Jun. 2019'!$A$1:$K$88</definedName>
    <definedName name="_xlnm.Print_Area" localSheetId="1">Observaciones!$A$1:$E$29</definedName>
    <definedName name="Datos_1">#REF!</definedName>
    <definedName name="_xlnm.Print_Titles" localSheetId="0">'Gtía May. - Jun. 2019'!$2:$2</definedName>
  </definedNames>
  <calcPr calcId="152511"/>
</workbook>
</file>

<file path=xl/calcChain.xml><?xml version="1.0" encoding="utf-8"?>
<calcChain xmlns="http://schemas.openxmlformats.org/spreadsheetml/2006/main">
  <c r="E85" i="1" l="1"/>
  <c r="E86" i="1"/>
  <c r="E87" i="1" l="1"/>
  <c r="D12" i="2"/>
  <c r="P6" i="3" s="1"/>
  <c r="I4" i="1"/>
  <c r="D82" i="1" l="1"/>
  <c r="C17" i="2" s="1"/>
  <c r="H82" i="1" l="1"/>
  <c r="G82" i="1"/>
  <c r="C82" i="1"/>
  <c r="B17" i="2" s="1"/>
  <c r="C6" i="2" l="1"/>
  <c r="B6" i="2"/>
  <c r="C11" i="2"/>
  <c r="B11" i="2"/>
  <c r="B5" i="2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B7" i="2" l="1"/>
  <c r="C13" i="2"/>
  <c r="C5" i="2"/>
  <c r="C7" i="2" s="1"/>
  <c r="B9" i="3" s="1"/>
  <c r="D6" i="2"/>
  <c r="A9" i="3"/>
  <c r="B13" i="2"/>
  <c r="D11" i="2"/>
  <c r="P7" i="3" s="1"/>
  <c r="P8" i="3" s="1"/>
  <c r="I82" i="1"/>
  <c r="D17" i="2"/>
  <c r="Q7" i="3" s="1"/>
  <c r="D18" i="2"/>
  <c r="Q6" i="3" s="1"/>
  <c r="R6" i="3" s="1"/>
  <c r="B19" i="2"/>
  <c r="C19" i="2"/>
  <c r="K1" i="1"/>
  <c r="Q8" i="3" l="1"/>
  <c r="R7" i="3"/>
  <c r="R8" i="3" s="1"/>
  <c r="D13" i="2"/>
  <c r="D19" i="2"/>
  <c r="D5" i="2"/>
  <c r="D7" i="2" s="1"/>
  <c r="A10" i="3" s="1"/>
  <c r="E60" i="1"/>
  <c r="K60" i="1" s="1"/>
  <c r="E10" i="1"/>
  <c r="K10" i="1" s="1"/>
  <c r="E14" i="1"/>
  <c r="K14" i="1" s="1"/>
  <c r="E18" i="1"/>
  <c r="K18" i="1" s="1"/>
  <c r="E22" i="1"/>
  <c r="K22" i="1" s="1"/>
  <c r="E26" i="1"/>
  <c r="K26" i="1" s="1"/>
  <c r="E30" i="1"/>
  <c r="K30" i="1" s="1"/>
  <c r="E34" i="1"/>
  <c r="K34" i="1" s="1"/>
  <c r="E38" i="1"/>
  <c r="K38" i="1" s="1"/>
  <c r="E42" i="1"/>
  <c r="K42" i="1" s="1"/>
  <c r="E72" i="1"/>
  <c r="K72" i="1" s="1"/>
  <c r="E76" i="1"/>
  <c r="K76" i="1" s="1"/>
  <c r="E46" i="1"/>
  <c r="K46" i="1" s="1"/>
  <c r="E50" i="1"/>
  <c r="K50" i="1" s="1"/>
  <c r="E54" i="1"/>
  <c r="K54" i="1" s="1"/>
  <c r="E58" i="1"/>
  <c r="K58" i="1" s="1"/>
  <c r="E62" i="1"/>
  <c r="K62" i="1" s="1"/>
  <c r="E66" i="1"/>
  <c r="K66" i="1" s="1"/>
  <c r="E70" i="1"/>
  <c r="K70" i="1" s="1"/>
  <c r="E74" i="1"/>
  <c r="K74" i="1" s="1"/>
  <c r="E4" i="1"/>
  <c r="K4" i="1" s="1"/>
  <c r="E8" i="1"/>
  <c r="K8" i="1" s="1"/>
  <c r="E12" i="1"/>
  <c r="K12" i="1" s="1"/>
  <c r="E16" i="1"/>
  <c r="K16" i="1" s="1"/>
  <c r="E20" i="1"/>
  <c r="K20" i="1" s="1"/>
  <c r="E24" i="1"/>
  <c r="K24" i="1" s="1"/>
  <c r="E28" i="1"/>
  <c r="K28" i="1" s="1"/>
  <c r="E32" i="1"/>
  <c r="K32" i="1" s="1"/>
  <c r="E36" i="1"/>
  <c r="K36" i="1" s="1"/>
  <c r="E40" i="1"/>
  <c r="K40" i="1" s="1"/>
  <c r="E44" i="1"/>
  <c r="K44" i="1" s="1"/>
  <c r="E48" i="1"/>
  <c r="K48" i="1" s="1"/>
  <c r="E52" i="1"/>
  <c r="K52" i="1" s="1"/>
  <c r="E56" i="1"/>
  <c r="K56" i="1" s="1"/>
  <c r="E64" i="1"/>
  <c r="K64" i="1" s="1"/>
  <c r="E68" i="1"/>
  <c r="K68" i="1" s="1"/>
  <c r="E6" i="1"/>
  <c r="K6" i="1" s="1"/>
  <c r="E78" i="1"/>
  <c r="K78" i="1" s="1"/>
  <c r="E80" i="1"/>
  <c r="K80" i="1" s="1"/>
  <c r="E5" i="1"/>
  <c r="K5" i="1" s="1"/>
  <c r="E7" i="1"/>
  <c r="K7" i="1" s="1"/>
  <c r="E9" i="1"/>
  <c r="K9" i="1" s="1"/>
  <c r="E11" i="1"/>
  <c r="K11" i="1" s="1"/>
  <c r="E13" i="1"/>
  <c r="K13" i="1" s="1"/>
  <c r="E15" i="1"/>
  <c r="K15" i="1" s="1"/>
  <c r="E17" i="1"/>
  <c r="K17" i="1" s="1"/>
  <c r="E19" i="1"/>
  <c r="K19" i="1" s="1"/>
  <c r="E21" i="1"/>
  <c r="K21" i="1" s="1"/>
  <c r="E23" i="1"/>
  <c r="K23" i="1" s="1"/>
  <c r="E25" i="1"/>
  <c r="K25" i="1" s="1"/>
  <c r="E27" i="1"/>
  <c r="K27" i="1" s="1"/>
  <c r="E29" i="1"/>
  <c r="K29" i="1" s="1"/>
  <c r="E31" i="1"/>
  <c r="K31" i="1" s="1"/>
  <c r="E33" i="1"/>
  <c r="K33" i="1" s="1"/>
  <c r="E35" i="1"/>
  <c r="K35" i="1" s="1"/>
  <c r="E37" i="1"/>
  <c r="K37" i="1" s="1"/>
  <c r="E39" i="1"/>
  <c r="K39" i="1" s="1"/>
  <c r="E41" i="1"/>
  <c r="K41" i="1" s="1"/>
  <c r="E43" i="1"/>
  <c r="K43" i="1" s="1"/>
  <c r="E45" i="1"/>
  <c r="K45" i="1" s="1"/>
  <c r="E47" i="1"/>
  <c r="K47" i="1" s="1"/>
  <c r="E49" i="1"/>
  <c r="K49" i="1" s="1"/>
  <c r="E51" i="1"/>
  <c r="K51" i="1" s="1"/>
  <c r="E53" i="1"/>
  <c r="K53" i="1" s="1"/>
  <c r="E55" i="1"/>
  <c r="K55" i="1" s="1"/>
  <c r="E57" i="1"/>
  <c r="K57" i="1" s="1"/>
  <c r="E59" i="1"/>
  <c r="K59" i="1" s="1"/>
  <c r="E61" i="1"/>
  <c r="K61" i="1" s="1"/>
  <c r="E63" i="1"/>
  <c r="K63" i="1" s="1"/>
  <c r="E67" i="1"/>
  <c r="K67" i="1" s="1"/>
  <c r="E69" i="1"/>
  <c r="K69" i="1" s="1"/>
  <c r="E71" i="1"/>
  <c r="K71" i="1" s="1"/>
  <c r="E75" i="1"/>
  <c r="K75" i="1" s="1"/>
  <c r="E77" i="1"/>
  <c r="K77" i="1" s="1"/>
  <c r="E81" i="1"/>
  <c r="K81" i="1" s="1"/>
  <c r="E65" i="1" l="1"/>
  <c r="K65" i="1" s="1"/>
  <c r="E73" i="1"/>
  <c r="K73" i="1" s="1"/>
  <c r="E79" i="1"/>
  <c r="K79" i="1" s="1"/>
  <c r="K82" i="1" l="1"/>
  <c r="E82" i="1"/>
</calcChain>
</file>

<file path=xl/sharedStrings.xml><?xml version="1.0" encoding="utf-8"?>
<sst xmlns="http://schemas.openxmlformats.org/spreadsheetml/2006/main" count="226" uniqueCount="127">
  <si>
    <t>Impreso el:</t>
  </si>
  <si>
    <t>MUNICIPIOS</t>
  </si>
  <si>
    <t>Partido Político</t>
  </si>
  <si>
    <t xml:space="preserve"> 1º DE MAYO</t>
  </si>
  <si>
    <t>Cambiemos</t>
  </si>
  <si>
    <t xml:space="preserve"> ALCARAZ</t>
  </si>
  <si>
    <t xml:space="preserve"> ALDEA SAN ANTONIO</t>
  </si>
  <si>
    <t>FPV</t>
  </si>
  <si>
    <t xml:space="preserve"> ARANGUREN</t>
  </si>
  <si>
    <t>Vecinalista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</si>
  <si>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</si>
  <si>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</si>
  <si>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</si>
  <si>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</si>
  <si>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</si>
  <si>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</si>
  <si>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</si>
  <si>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</si>
  <si>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</si>
  <si>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</si>
  <si>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</si>
  <si>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</si>
  <si>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</si>
  <si>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</si>
  <si>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</si>
  <si>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</si>
  <si>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</si>
  <si>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</si>
  <si>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</si>
  <si>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</si>
  <si>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</si>
  <si>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</si>
  <si>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</si>
  <si>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</si>
  <si>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</si>
  <si>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</si>
  <si>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</si>
  <si>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</si>
  <si>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</si>
  <si>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</si>
  <si>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</si>
  <si>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</si>
  <si>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</si>
  <si>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</si>
  <si>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</si>
  <si>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</si>
  <si>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</si>
  <si>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</si>
  <si>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</si>
  <si>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</si>
  <si>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</si>
  <si>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</si>
  <si>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</si>
  <si>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</si>
  <si>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</si>
  <si>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</si>
  <si>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</si>
  <si>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</si>
  <si>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</si>
  <si>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</si>
  <si>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</si>
  <si>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</si>
  <si>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</si>
  <si>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</si>
  <si>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</si>
  <si>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</si>
  <si>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</si>
  <si>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</si>
  <si>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</si>
  <si>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</si>
  <si>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</si>
  <si>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>Unión Popular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</si>
  <si>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</si>
  <si>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</si>
  <si>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</si>
  <si>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</si>
  <si>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</si>
  <si>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</si>
  <si>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</si>
  <si>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</si>
  <si>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</si>
  <si>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</si>
  <si>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</si>
  <si>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</si>
  <si>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</si>
  <si>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</si>
  <si>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</si>
  <si>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</si>
  <si>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</si>
  <si>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</si>
  <si>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</si>
  <si>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</si>
  <si>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</si>
  <si>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</si>
  <si>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</si>
  <si>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</si>
  <si>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</si>
  <si>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</si>
  <si>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</si>
  <si>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</si>
  <si>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</si>
  <si>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</si>
  <si>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</si>
  <si>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</si>
  <si>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</si>
  <si>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</si>
  <si>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</si>
  <si>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</si>
  <si>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</si>
  <si>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</si>
  <si>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</si>
  <si>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</si>
  <si>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</si>
  <si>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Constitución Provincial</t>
  </si>
  <si>
    <t>Recursos Tributarios Nacionales</t>
  </si>
  <si>
    <t>Recursos Tributarios Provinciales</t>
  </si>
  <si>
    <t>Coparticipación Mayo - Junio 2019 - Fuente: SIAF</t>
  </si>
  <si>
    <t>GARANTÍA MAYO - JUNIO 2019</t>
  </si>
  <si>
    <t>COPARTICIPACIÓN DIARIA TOTAL          MAYO - JUNIO 2019</t>
  </si>
  <si>
    <t>TOTAL COPARTICIPADO EN MAYO - JUNIO 2019</t>
  </si>
  <si>
    <t>3º BIMESTRE 2019 (contra mismo período de 2018)</t>
  </si>
  <si>
    <t>Mayo - Junio 2019</t>
  </si>
  <si>
    <t>Mayo - Junio 2018</t>
  </si>
  <si>
    <t>El Total Coparticipado a Municipios por Impuestos Nacionales registra un incremento del 55% en el bimestre Mayo - Junio de 2019, respecto al mismo período del año anterior.</t>
  </si>
  <si>
    <t>En este período, tanto la Garantía como la Coparticipación Diaria se incrementaron respecto del mismo bimestre del año anterior. La Garantía se incrementó un 56% y la Coparticipación Diaria un 55%.</t>
  </si>
  <si>
    <t>El Total Coparticipado a Municipios por Impuestos Provinciales durante el bimestre Mayo - Junio de 2019, registra un aumento del 57% respecto del mismo período del año anterior.</t>
  </si>
  <si>
    <t>Durante el bimestre de referencia, operó el vencimiento del Impuesto Inmobiliario Urbano (en el mes de Mayo) y del Impuesto Automotor (en el mes de Junio), impulsando la coparticipación a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</si>
</sst>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0.00000"/>
    <numFmt numFmtId="168" formatCode="_ &quot;$&quot;\ * #,##0_ ;_ &quot;$&quot;\ * \-#,##0_ ;_ &quot;$&quot;\ * &quot;-&quot;??_ ;_ @_ "/>
    <numFmt numFmtId="169" formatCode="_ [$€-2]\ * #,##0.00_ ;_ [$€-2]\ * \-#,##0.00_ ;_ [$€-2]\ * &quot;-&quot;??_ "/>
    <numFmt numFmtId="170" formatCode="_ &quot;$&quot;\ * #,##0.0000_ ;_ &quot;$&quot;\ * \-#,##0.0000_ ;_ &quot;$&quot;\ * &quot;-&quot;??_ ;_ @_ "/>
    <numFmt numFmtId="171" formatCode="_(* #,##0.00_);_(* \(#,##0.00\);_(* \-??_);_(@_)"/>
    <numFmt numFmtId="172" formatCode="_-* #,##0_-;\-* #,##0_-;_-* &quot;-&quot;??_-;_-@_-"/>
    <numFmt numFmtId="173" formatCode="_ * #,##0_ ;_ * \-#,##0_ ;_ * &quot;-&quot;??_ ;_ @_ 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3" fillId="0" borderId="0" applyFont="0" applyFill="0" applyBorder="0" applyAlignment="0" applyProtection="0"/>
    <xf numFmtId="166" fontId="3" fillId="0" borderId="0"/>
    <xf numFmtId="165" fontId="3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70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0" fontId="7" fillId="23" borderId="9" applyNumberFormat="0" applyFont="0" applyAlignment="0" applyProtection="0"/>
    <xf numFmtId="0" fontId="20" fillId="21" borderId="10" applyNumberForma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2" borderId="2" xfId="2" applyFont="1" applyFill="1" applyBorder="1" applyAlignment="1">
      <alignment horizontal="left"/>
    </xf>
    <xf numFmtId="167" fontId="5" fillId="2" borderId="2" xfId="3" applyNumberFormat="1" applyFont="1" applyFill="1" applyBorder="1" applyAlignment="1">
      <alignment horizontal="center"/>
    </xf>
    <xf numFmtId="168" fontId="5" fillId="0" borderId="2" xfId="1" applyNumberFormat="1" applyFont="1" applyBorder="1" applyAlignment="1"/>
    <xf numFmtId="0" fontId="5" fillId="0" borderId="0" xfId="0" applyFont="1"/>
    <xf numFmtId="166" fontId="5" fillId="2" borderId="2" xfId="2" applyFont="1" applyFill="1" applyBorder="1"/>
    <xf numFmtId="166" fontId="4" fillId="2" borderId="2" xfId="2" applyFont="1" applyFill="1" applyBorder="1" applyAlignment="1">
      <alignment horizontal="left"/>
    </xf>
    <xf numFmtId="0" fontId="4" fillId="0" borderId="2" xfId="0" applyFont="1" applyBorder="1"/>
    <xf numFmtId="168" fontId="4" fillId="0" borderId="2" xfId="1" quotePrefix="1" applyNumberFormat="1" applyFont="1" applyBorder="1" applyAlignment="1"/>
    <xf numFmtId="168" fontId="4" fillId="0" borderId="2" xfId="1" applyNumberFormat="1" applyFont="1" applyBorder="1" applyAlignment="1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4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165" fontId="5" fillId="0" borderId="0" xfId="43" applyFont="1" applyAlignment="1">
      <alignment horizontal="center"/>
    </xf>
    <xf numFmtId="9" fontId="5" fillId="0" borderId="2" xfId="5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4" fillId="24" borderId="14" xfId="0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9" fontId="27" fillId="25" borderId="1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2" fillId="0" borderId="0" xfId="0" applyFont="1"/>
    <xf numFmtId="0" fontId="5" fillId="0" borderId="0" xfId="0" applyFont="1" applyAlignment="1">
      <alignment horizontal="right"/>
    </xf>
    <xf numFmtId="168" fontId="4" fillId="0" borderId="22" xfId="1" applyNumberFormat="1" applyFont="1" applyBorder="1" applyAlignment="1"/>
    <xf numFmtId="0" fontId="5" fillId="0" borderId="0" xfId="0" applyFont="1" applyBorder="1"/>
    <xf numFmtId="0" fontId="5" fillId="0" borderId="21" xfId="0" applyFont="1" applyBorder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9" fontId="5" fillId="0" borderId="0" xfId="0" applyNumberFormat="1" applyFont="1"/>
    <xf numFmtId="0" fontId="32" fillId="0" borderId="0" xfId="0" applyFont="1" applyAlignment="1">
      <alignment vertical="center"/>
    </xf>
    <xf numFmtId="172" fontId="5" fillId="0" borderId="0" xfId="58" applyNumberFormat="1" applyFont="1"/>
    <xf numFmtId="173" fontId="5" fillId="0" borderId="0" xfId="0" applyNumberFormat="1" applyFont="1"/>
    <xf numFmtId="173" fontId="5" fillId="0" borderId="21" xfId="0" applyNumberFormat="1" applyFont="1" applyBorder="1"/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5" fontId="35" fillId="0" borderId="0" xfId="43" applyFont="1" applyBorder="1" applyAlignment="1">
      <alignment horizontal="center" vertical="center"/>
    </xf>
    <xf numFmtId="9" fontId="35" fillId="0" borderId="0" xfId="52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3" fontId="35" fillId="0" borderId="0" xfId="0" applyNumberFormat="1" applyFont="1" applyAlignment="1">
      <alignment vertical="center"/>
    </xf>
    <xf numFmtId="0" fontId="0" fillId="0" borderId="0" xfId="0" applyFont="1"/>
    <xf numFmtId="9" fontId="33" fillId="0" borderId="0" xfId="59" applyFont="1"/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24" fillId="24" borderId="12" xfId="0" applyFont="1" applyFill="1" applyBorder="1" applyAlignment="1">
      <alignment horizontal="center" vertical="center" wrapText="1" readingOrder="1"/>
    </xf>
    <xf numFmtId="0" fontId="24" fillId="24" borderId="13" xfId="0" applyFont="1" applyFill="1" applyBorder="1" applyAlignment="1">
      <alignment horizontal="center" vertical="center" wrapText="1" readingOrder="1"/>
    </xf>
    <xf numFmtId="9" fontId="27" fillId="26" borderId="16" xfId="0" applyNumberFormat="1" applyFont="1" applyFill="1" applyBorder="1" applyAlignment="1">
      <alignment horizontal="center" vertical="center" wrapText="1" readingOrder="1"/>
    </xf>
    <xf numFmtId="9" fontId="27" fillId="26" borderId="17" xfId="0" applyNumberFormat="1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6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58" builtinId="3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rmal 6" xfId="56"/>
    <cellStyle name="Note" xfId="49"/>
    <cellStyle name="Output" xfId="50"/>
    <cellStyle name="Porcentaje" xfId="59" builtinId="5"/>
    <cellStyle name="Porcentaje 2" xfId="51"/>
    <cellStyle name="Porcentaje 3" xfId="52"/>
    <cellStyle name="Porcentaje 4" xfId="53"/>
    <cellStyle name="Porcentaje 5" xfId="57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'Grafico I'!$P$4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Mayo - Junio 2018</c:v>
                </c:pt>
                <c:pt idx="1">
                  <c:v>Mayo - Junio 2019</c:v>
                </c:pt>
              </c:strCache>
            </c:strRef>
          </c:cat>
          <c:val>
            <c:numRef>
              <c:f>'Grafico I'!$P$6:$P$7</c:f>
              <c:numCache>
                <c:formatCode>_ * #,##0.00_ ;_ * \-#,##0.00_ ;_ * "-"??_ ;_ @_ </c:formatCode>
                <c:ptCount val="2"/>
                <c:pt idx="0">
                  <c:v>1447850393.2200003</c:v>
                </c:pt>
                <c:pt idx="1">
                  <c:v>2281744711.3000002</c:v>
                </c:pt>
              </c:numCache>
            </c:numRef>
          </c:val>
        </c:ser>
        <c:ser>
          <c:idx val="0"/>
          <c:order val="1"/>
          <c:tx>
            <c:strRef>
              <c:f>'Grafico I'!$Q$4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Mayo - Junio 2018</c:v>
                </c:pt>
                <c:pt idx="1">
                  <c:v>Mayo - Junio 2019</c:v>
                </c:pt>
              </c:strCache>
            </c:strRef>
          </c:cat>
          <c:val>
            <c:numRef>
              <c:f>'Grafico I'!$Q$6:$Q$7</c:f>
              <c:numCache>
                <c:formatCode>_ * #,##0.00_ ;_ * \-#,##0.00_ ;_ * "-"??_ ;_ @_ </c:formatCode>
                <c:ptCount val="2"/>
                <c:pt idx="0">
                  <c:v>98050755.820000008</c:v>
                </c:pt>
                <c:pt idx="1">
                  <c:v>124548216.25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979088"/>
        <c:axId val="248194576"/>
      </c:barChart>
      <c:catAx>
        <c:axId val="24897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248194576"/>
        <c:crosses val="autoZero"/>
        <c:auto val="1"/>
        <c:lblAlgn val="ctr"/>
        <c:lblOffset val="100"/>
        <c:noMultiLvlLbl val="0"/>
      </c:catAx>
      <c:valAx>
        <c:axId val="248194576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248979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s-AR"/>
          </a:p>
        </c:txPr>
      </c:legendEntry>
      <c:layout>
        <c:manualLayout>
          <c:xMode val="edge"/>
          <c:yMode val="edge"/>
          <c:x val="0.14763073366003543"/>
          <c:y val="0.78419398836199161"/>
          <c:w val="0.7663526405321881"/>
          <c:h val="0.2158060116380084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61911</xdr:rowOff>
    </xdr:from>
    <xdr:to>
      <xdr:col>11</xdr:col>
      <xdr:colOff>657225</xdr:colOff>
      <xdr:row>18</xdr:row>
      <xdr:rowOff>28574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4</xdr:row>
      <xdr:rowOff>182095</xdr:rowOff>
    </xdr:from>
    <xdr:to>
      <xdr:col>3</xdr:col>
      <xdr:colOff>1799059</xdr:colOff>
      <xdr:row>17</xdr:row>
      <xdr:rowOff>201511</xdr:rowOff>
    </xdr:to>
    <xdr:sp macro="" textlink="">
      <xdr:nvSpPr>
        <xdr:cNvPr id="9" name="3 Flecha arriba"/>
        <xdr:cNvSpPr/>
      </xdr:nvSpPr>
      <xdr:spPr>
        <a:xfrm>
          <a:off x="5983941" y="1554816"/>
          <a:ext cx="1656184" cy="4067541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55%</a:t>
          </a:r>
        </a:p>
      </xdr:txBody>
    </xdr:sp>
    <xdr:clientData/>
  </xdr:twoCellAnchor>
  <xdr:twoCellAnchor>
    <xdr:from>
      <xdr:col>4</xdr:col>
      <xdr:colOff>152400</xdr:colOff>
      <xdr:row>2</xdr:row>
      <xdr:rowOff>252134</xdr:rowOff>
    </xdr:from>
    <xdr:to>
      <xdr:col>4</xdr:col>
      <xdr:colOff>1808584</xdr:colOff>
      <xdr:row>18</xdr:row>
      <xdr:rowOff>3746</xdr:rowOff>
    </xdr:to>
    <xdr:sp macro="" textlink="">
      <xdr:nvSpPr>
        <xdr:cNvPr id="10" name="4 Flecha arriba"/>
        <xdr:cNvSpPr/>
      </xdr:nvSpPr>
      <xdr:spPr>
        <a:xfrm>
          <a:off x="7926481" y="700369"/>
          <a:ext cx="1656184" cy="4948340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57%</a:t>
          </a:r>
        </a:p>
      </xdr:txBody>
    </xdr:sp>
    <xdr:clientData/>
  </xdr:twoCellAnchor>
  <xdr:twoCellAnchor>
    <xdr:from>
      <xdr:col>5</xdr:col>
      <xdr:colOff>152400</xdr:colOff>
      <xdr:row>3</xdr:row>
      <xdr:rowOff>238125</xdr:rowOff>
    </xdr:from>
    <xdr:to>
      <xdr:col>5</xdr:col>
      <xdr:colOff>1808584</xdr:colOff>
      <xdr:row>18</xdr:row>
      <xdr:rowOff>1861</xdr:rowOff>
    </xdr:to>
    <xdr:sp macro="" textlink="">
      <xdr:nvSpPr>
        <xdr:cNvPr id="11" name="5 Flecha arriba"/>
        <xdr:cNvSpPr/>
      </xdr:nvSpPr>
      <xdr:spPr>
        <a:xfrm>
          <a:off x="9929532" y="1148603"/>
          <a:ext cx="1656184" cy="4498221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56%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0.72954</cdr:x>
      <cdr:y>0.04984</cdr:y>
    </cdr:from>
    <cdr:to>
      <cdr:x>0.93513</cdr:x>
      <cdr:y>0.14445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53175" y="234313"/>
          <a:ext cx="973147" cy="444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56 %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88"/>
  <sheetViews>
    <sheetView showGridLines="0" tabSelected="1" workbookViewId="0">
      <selection activeCell="K88" sqref="K88"/>
    </sheetView>
  </sheetViews>
  <sheetFormatPr baseColWidth="10" defaultColWidth="11.42578125" defaultRowHeight="13.5" x14ac:dyDescent="0.25"/>
  <cols>
    <col min="1" max="1" width="28.42578125" style="10" customWidth="1"/>
    <col min="2" max="2" width="14.7109375" style="10" bestFit="1" customWidth="1"/>
    <col min="3" max="5" width="17.28515625" style="10" customWidth="1"/>
    <col min="6" max="6" width="2.42578125" style="10" customWidth="1"/>
    <col min="7" max="8" width="19.28515625" style="10" hidden="1" customWidth="1"/>
    <col min="9" max="9" width="21.5703125" style="10" customWidth="1"/>
    <col min="10" max="10" width="2.7109375" style="10" customWidth="1"/>
    <col min="11" max="11" width="21.42578125" style="10" customWidth="1"/>
    <col min="12" max="16384" width="11.42578125" style="10"/>
  </cols>
  <sheetData>
    <row r="1" spans="1:13" s="2" customFormat="1" ht="19.5" customHeight="1" x14ac:dyDescent="0.2">
      <c r="A1" s="1" t="s">
        <v>116</v>
      </c>
      <c r="G1" s="4"/>
      <c r="H1" s="4"/>
      <c r="I1" s="4"/>
      <c r="J1" s="3" t="s">
        <v>0</v>
      </c>
      <c r="K1" s="4">
        <f ca="1">+TODAY()</f>
        <v>43690</v>
      </c>
    </row>
    <row r="2" spans="1:13" s="6" customFormat="1" ht="21.75" customHeight="1" x14ac:dyDescent="0.2">
      <c r="A2" s="79" t="s">
        <v>1</v>
      </c>
      <c r="B2" s="79" t="s">
        <v>2</v>
      </c>
      <c r="C2" s="76" t="s">
        <v>117</v>
      </c>
      <c r="D2" s="77"/>
      <c r="E2" s="78"/>
      <c r="G2" s="81" t="s">
        <v>104</v>
      </c>
      <c r="H2" s="81" t="s">
        <v>105</v>
      </c>
      <c r="I2" s="81" t="s">
        <v>118</v>
      </c>
      <c r="K2" s="81" t="s">
        <v>119</v>
      </c>
    </row>
    <row r="3" spans="1:13" s="6" customFormat="1" ht="27.75" customHeight="1" x14ac:dyDescent="0.2">
      <c r="A3" s="80"/>
      <c r="B3" s="80"/>
      <c r="C3" s="5" t="s">
        <v>101</v>
      </c>
      <c r="D3" s="5" t="s">
        <v>102</v>
      </c>
      <c r="E3" s="5" t="s">
        <v>103</v>
      </c>
      <c r="G3" s="82"/>
      <c r="H3" s="82"/>
      <c r="I3" s="82"/>
      <c r="K3" s="82"/>
    </row>
    <row r="4" spans="1:13" ht="18" customHeight="1" x14ac:dyDescent="0.25">
      <c r="A4" s="7" t="s">
        <v>3</v>
      </c>
      <c r="B4" s="8" t="s">
        <v>4</v>
      </c>
      <c r="C4" s="9">
        <v>533494.44999999995</v>
      </c>
      <c r="D4" s="9">
        <v>11793.43</v>
      </c>
      <c r="E4" s="9">
        <f t="shared" ref="E4:E35" si="0">+D4+C4</f>
        <v>545287.88</v>
      </c>
      <c r="G4" s="9">
        <v>7916537.7600000007</v>
      </c>
      <c r="H4" s="9">
        <v>674697.45</v>
      </c>
      <c r="I4" s="9">
        <f>+G4+H4</f>
        <v>8591235.2100000009</v>
      </c>
      <c r="K4" s="9">
        <f>+E4+I4</f>
        <v>9136523.0900000017</v>
      </c>
      <c r="M4" s="6"/>
    </row>
    <row r="5" spans="1:13" ht="18" customHeight="1" x14ac:dyDescent="0.25">
      <c r="A5" s="7" t="s">
        <v>5</v>
      </c>
      <c r="B5" s="8" t="s">
        <v>4</v>
      </c>
      <c r="C5" s="9">
        <v>615532.75</v>
      </c>
      <c r="D5" s="9">
        <v>35695.54</v>
      </c>
      <c r="E5" s="9">
        <f t="shared" si="0"/>
        <v>651228.29</v>
      </c>
      <c r="G5" s="9">
        <v>9133906.1900000013</v>
      </c>
      <c r="H5" s="9">
        <v>987189.81</v>
      </c>
      <c r="I5" s="9">
        <f t="shared" ref="I5:I35" si="1">+G5+H5</f>
        <v>10121096.000000002</v>
      </c>
      <c r="K5" s="9">
        <f t="shared" ref="K5:K68" si="2">+E5+I5</f>
        <v>10772324.290000003</v>
      </c>
    </row>
    <row r="6" spans="1:13" ht="18" customHeight="1" x14ac:dyDescent="0.25">
      <c r="A6" s="7" t="s">
        <v>6</v>
      </c>
      <c r="B6" s="8" t="s">
        <v>7</v>
      </c>
      <c r="C6" s="9">
        <v>569055.18000000005</v>
      </c>
      <c r="D6" s="9">
        <v>35275.86</v>
      </c>
      <c r="E6" s="9">
        <f t="shared" si="0"/>
        <v>604331.04</v>
      </c>
      <c r="G6" s="9">
        <v>8444224.2600000016</v>
      </c>
      <c r="H6" s="9">
        <v>1129296.26</v>
      </c>
      <c r="I6" s="9">
        <f t="shared" si="1"/>
        <v>9573520.5200000014</v>
      </c>
      <c r="K6" s="9">
        <f t="shared" si="2"/>
        <v>10177851.560000002</v>
      </c>
    </row>
    <row r="7" spans="1:13" ht="18" customHeight="1" x14ac:dyDescent="0.25">
      <c r="A7" s="7" t="s">
        <v>8</v>
      </c>
      <c r="B7" s="8" t="s">
        <v>9</v>
      </c>
      <c r="C7" s="9">
        <v>576493.26</v>
      </c>
      <c r="D7" s="9">
        <v>26195.34</v>
      </c>
      <c r="E7" s="9">
        <f t="shared" si="0"/>
        <v>602688.6</v>
      </c>
      <c r="G7" s="9">
        <v>8554598.1600000001</v>
      </c>
      <c r="H7" s="9">
        <v>984379.45000000019</v>
      </c>
      <c r="I7" s="9">
        <f t="shared" si="1"/>
        <v>9538977.6099999994</v>
      </c>
      <c r="K7" s="9">
        <f t="shared" si="2"/>
        <v>10141666.209999999</v>
      </c>
    </row>
    <row r="8" spans="1:13" ht="18" customHeight="1" x14ac:dyDescent="0.25">
      <c r="A8" s="7" t="s">
        <v>10</v>
      </c>
      <c r="B8" s="8" t="s">
        <v>4</v>
      </c>
      <c r="C8" s="9">
        <v>954675.93</v>
      </c>
      <c r="D8" s="9">
        <v>163939.25</v>
      </c>
      <c r="E8" s="9">
        <f t="shared" si="0"/>
        <v>1118615.1800000002</v>
      </c>
      <c r="G8" s="9">
        <v>14166460.449999999</v>
      </c>
      <c r="H8" s="9">
        <v>5661187.1999999993</v>
      </c>
      <c r="I8" s="9">
        <f t="shared" si="1"/>
        <v>19827647.649999999</v>
      </c>
      <c r="K8" s="9">
        <f t="shared" si="2"/>
        <v>20946262.829999998</v>
      </c>
    </row>
    <row r="9" spans="1:13" ht="18" customHeight="1" x14ac:dyDescent="0.25">
      <c r="A9" s="7" t="s">
        <v>11</v>
      </c>
      <c r="B9" s="8" t="s">
        <v>4</v>
      </c>
      <c r="C9" s="9">
        <v>943884.44</v>
      </c>
      <c r="D9" s="9">
        <v>125651.28</v>
      </c>
      <c r="E9" s="9">
        <f t="shared" si="0"/>
        <v>1069535.72</v>
      </c>
      <c r="G9" s="9">
        <v>14006325.229999999</v>
      </c>
      <c r="H9" s="9">
        <v>4228571.83</v>
      </c>
      <c r="I9" s="9">
        <f t="shared" si="1"/>
        <v>18234897.059999999</v>
      </c>
      <c r="K9" s="9">
        <f t="shared" si="2"/>
        <v>19304432.779999997</v>
      </c>
    </row>
    <row r="10" spans="1:13" ht="18" customHeight="1" x14ac:dyDescent="0.25">
      <c r="A10" s="7" t="s">
        <v>12</v>
      </c>
      <c r="B10" s="8" t="s">
        <v>9</v>
      </c>
      <c r="C10" s="9">
        <v>639852.78</v>
      </c>
      <c r="D10" s="9">
        <v>42571.19</v>
      </c>
      <c r="E10" s="9">
        <f t="shared" si="0"/>
        <v>682423.97</v>
      </c>
      <c r="G10" s="9">
        <v>9494791.6399999987</v>
      </c>
      <c r="H10" s="9">
        <v>1699776.07</v>
      </c>
      <c r="I10" s="9">
        <f t="shared" si="1"/>
        <v>11194567.709999999</v>
      </c>
      <c r="K10" s="9">
        <f t="shared" si="2"/>
        <v>11876991.68</v>
      </c>
    </row>
    <row r="11" spans="1:13" ht="18" customHeight="1" x14ac:dyDescent="0.25">
      <c r="A11" s="7" t="s">
        <v>13</v>
      </c>
      <c r="B11" s="8" t="s">
        <v>7</v>
      </c>
      <c r="C11" s="9">
        <v>584244.75</v>
      </c>
      <c r="D11" s="9">
        <v>28187.35</v>
      </c>
      <c r="E11" s="9">
        <f t="shared" si="0"/>
        <v>612432.1</v>
      </c>
      <c r="G11" s="9">
        <v>8669622.6600000001</v>
      </c>
      <c r="H11" s="9">
        <v>957475.75</v>
      </c>
      <c r="I11" s="9">
        <f t="shared" si="1"/>
        <v>9627098.4100000001</v>
      </c>
      <c r="K11" s="9">
        <f t="shared" si="2"/>
        <v>10239530.51</v>
      </c>
    </row>
    <row r="12" spans="1:13" ht="18" customHeight="1" x14ac:dyDescent="0.25">
      <c r="A12" s="7" t="s">
        <v>14</v>
      </c>
      <c r="B12" s="8" t="s">
        <v>9</v>
      </c>
      <c r="C12" s="9">
        <v>789241.25</v>
      </c>
      <c r="D12" s="9">
        <v>115404.08</v>
      </c>
      <c r="E12" s="9">
        <f t="shared" si="0"/>
        <v>904645.33</v>
      </c>
      <c r="G12" s="9">
        <v>11711571.049999999</v>
      </c>
      <c r="H12" s="9">
        <v>4411054.3600000013</v>
      </c>
      <c r="I12" s="9">
        <f t="shared" si="1"/>
        <v>16122625.41</v>
      </c>
      <c r="K12" s="9">
        <f t="shared" si="2"/>
        <v>17027270.739999998</v>
      </c>
    </row>
    <row r="13" spans="1:13" ht="18" customHeight="1" x14ac:dyDescent="0.25">
      <c r="A13" s="7" t="s">
        <v>15</v>
      </c>
      <c r="B13" s="8" t="s">
        <v>4</v>
      </c>
      <c r="C13" s="9">
        <v>2746292.97</v>
      </c>
      <c r="D13" s="9">
        <v>615264.17000000004</v>
      </c>
      <c r="E13" s="9">
        <f t="shared" si="0"/>
        <v>3361557.14</v>
      </c>
      <c r="G13" s="9">
        <v>40752311.139999993</v>
      </c>
      <c r="H13" s="9">
        <v>25127120.939999998</v>
      </c>
      <c r="I13" s="9">
        <f t="shared" si="1"/>
        <v>65879432.079999991</v>
      </c>
      <c r="K13" s="9">
        <f t="shared" si="2"/>
        <v>69240989.219999984</v>
      </c>
    </row>
    <row r="14" spans="1:13" ht="18" customHeight="1" x14ac:dyDescent="0.25">
      <c r="A14" s="7" t="s">
        <v>16</v>
      </c>
      <c r="B14" s="8" t="s">
        <v>7</v>
      </c>
      <c r="C14" s="9">
        <v>2299151.3199999998</v>
      </c>
      <c r="D14" s="9">
        <v>472226.97</v>
      </c>
      <c r="E14" s="9">
        <f t="shared" si="0"/>
        <v>2771378.29</v>
      </c>
      <c r="G14" s="9">
        <v>34117164.900000006</v>
      </c>
      <c r="H14" s="9">
        <v>21121612.829999998</v>
      </c>
      <c r="I14" s="9">
        <f t="shared" si="1"/>
        <v>55238777.730000004</v>
      </c>
      <c r="K14" s="9">
        <f t="shared" si="2"/>
        <v>58010156.020000003</v>
      </c>
    </row>
    <row r="15" spans="1:13" ht="18" customHeight="1" x14ac:dyDescent="0.25">
      <c r="A15" s="7" t="s">
        <v>17</v>
      </c>
      <c r="B15" s="8" t="s">
        <v>7</v>
      </c>
      <c r="C15" s="9">
        <v>746148.43</v>
      </c>
      <c r="D15" s="9">
        <v>43008.95</v>
      </c>
      <c r="E15" s="9">
        <f t="shared" si="0"/>
        <v>789157.38</v>
      </c>
      <c r="G15" s="9">
        <v>11072115.470000001</v>
      </c>
      <c r="H15" s="9">
        <v>2571164.41</v>
      </c>
      <c r="I15" s="9">
        <f t="shared" si="1"/>
        <v>13643279.880000001</v>
      </c>
      <c r="K15" s="9">
        <f t="shared" si="2"/>
        <v>14432437.260000002</v>
      </c>
    </row>
    <row r="16" spans="1:13" ht="18" customHeight="1" x14ac:dyDescent="0.25">
      <c r="A16" s="7" t="s">
        <v>18</v>
      </c>
      <c r="B16" s="8" t="s">
        <v>7</v>
      </c>
      <c r="C16" s="9">
        <v>588820.42000000004</v>
      </c>
      <c r="D16" s="9">
        <v>33607.15</v>
      </c>
      <c r="E16" s="9">
        <f t="shared" si="0"/>
        <v>622427.57000000007</v>
      </c>
      <c r="G16" s="9">
        <v>8737521.2000000011</v>
      </c>
      <c r="H16" s="9">
        <v>1118727.8900000001</v>
      </c>
      <c r="I16" s="9">
        <f t="shared" si="1"/>
        <v>9856249.0900000017</v>
      </c>
      <c r="K16" s="9">
        <f t="shared" si="2"/>
        <v>10478676.660000002</v>
      </c>
    </row>
    <row r="17" spans="1:11" ht="18" customHeight="1" x14ac:dyDescent="0.25">
      <c r="A17" s="7" t="s">
        <v>19</v>
      </c>
      <c r="B17" s="8" t="s">
        <v>7</v>
      </c>
      <c r="C17" s="9">
        <v>543523.32999999996</v>
      </c>
      <c r="D17" s="9">
        <v>22558.71</v>
      </c>
      <c r="E17" s="9">
        <f t="shared" si="0"/>
        <v>566082.03999999992</v>
      </c>
      <c r="G17" s="9">
        <v>8065356.4900000012</v>
      </c>
      <c r="H17" s="9">
        <v>857919.85000000009</v>
      </c>
      <c r="I17" s="9">
        <f t="shared" si="1"/>
        <v>8923276.3400000017</v>
      </c>
      <c r="K17" s="9">
        <f t="shared" si="2"/>
        <v>9489358.3800000008</v>
      </c>
    </row>
    <row r="18" spans="1:11" ht="18" customHeight="1" x14ac:dyDescent="0.25">
      <c r="A18" s="7" t="s">
        <v>20</v>
      </c>
      <c r="B18" s="8" t="s">
        <v>7</v>
      </c>
      <c r="C18" s="9">
        <v>4767195.2300000004</v>
      </c>
      <c r="D18" s="9">
        <v>1258767.8700000001</v>
      </c>
      <c r="E18" s="9">
        <f t="shared" si="0"/>
        <v>6025963.1000000006</v>
      </c>
      <c r="G18" s="9">
        <v>70740530.629999995</v>
      </c>
      <c r="H18" s="9">
        <v>46368054.020000003</v>
      </c>
      <c r="I18" s="9">
        <f t="shared" si="1"/>
        <v>117108584.65000001</v>
      </c>
      <c r="K18" s="9">
        <f t="shared" si="2"/>
        <v>123134547.75</v>
      </c>
    </row>
    <row r="19" spans="1:11" ht="18" customHeight="1" x14ac:dyDescent="0.25">
      <c r="A19" s="7" t="s">
        <v>21</v>
      </c>
      <c r="B19" s="8" t="s">
        <v>7</v>
      </c>
      <c r="C19" s="9">
        <v>9840605.4199999999</v>
      </c>
      <c r="D19" s="9">
        <v>2796284.71</v>
      </c>
      <c r="E19" s="9">
        <f t="shared" si="0"/>
        <v>12636890.129999999</v>
      </c>
      <c r="G19" s="9">
        <v>146024994.01000002</v>
      </c>
      <c r="H19" s="9">
        <v>98043279.86999999</v>
      </c>
      <c r="I19" s="9">
        <f t="shared" si="1"/>
        <v>244068273.88</v>
      </c>
      <c r="K19" s="9">
        <f t="shared" si="2"/>
        <v>256705164.00999999</v>
      </c>
    </row>
    <row r="20" spans="1:11" ht="18" customHeight="1" x14ac:dyDescent="0.25">
      <c r="A20" s="7" t="s">
        <v>22</v>
      </c>
      <c r="B20" s="8" t="s">
        <v>7</v>
      </c>
      <c r="C20" s="9">
        <v>556028.07999999996</v>
      </c>
      <c r="D20" s="9">
        <v>18801.61</v>
      </c>
      <c r="E20" s="9">
        <f t="shared" si="0"/>
        <v>574829.68999999994</v>
      </c>
      <c r="G20" s="9">
        <v>8250914.8800000008</v>
      </c>
      <c r="H20" s="9">
        <v>666380.46</v>
      </c>
      <c r="I20" s="9">
        <f t="shared" si="1"/>
        <v>8917295.3399999999</v>
      </c>
      <c r="K20" s="9">
        <f t="shared" si="2"/>
        <v>9492125.0299999993</v>
      </c>
    </row>
    <row r="21" spans="1:11" ht="18" customHeight="1" x14ac:dyDescent="0.25">
      <c r="A21" s="7" t="s">
        <v>23</v>
      </c>
      <c r="B21" s="8" t="s">
        <v>4</v>
      </c>
      <c r="C21" s="9">
        <v>1811706.13</v>
      </c>
      <c r="D21" s="9">
        <v>551616.21</v>
      </c>
      <c r="E21" s="9">
        <f t="shared" si="0"/>
        <v>2363322.34</v>
      </c>
      <c r="G21" s="9">
        <v>26883953.280000001</v>
      </c>
      <c r="H21" s="9">
        <v>18667558.780000001</v>
      </c>
      <c r="I21" s="9">
        <f t="shared" si="1"/>
        <v>45551512.060000002</v>
      </c>
      <c r="K21" s="9">
        <f t="shared" si="2"/>
        <v>47914834.400000006</v>
      </c>
    </row>
    <row r="22" spans="1:11" ht="18" customHeight="1" x14ac:dyDescent="0.25">
      <c r="A22" s="7" t="s">
        <v>24</v>
      </c>
      <c r="B22" s="8" t="s">
        <v>4</v>
      </c>
      <c r="C22" s="9">
        <v>1431622.15</v>
      </c>
      <c r="D22" s="9">
        <v>227936.6</v>
      </c>
      <c r="E22" s="9">
        <f t="shared" si="0"/>
        <v>1659558.75</v>
      </c>
      <c r="G22" s="9">
        <v>21243877.440000001</v>
      </c>
      <c r="H22" s="9">
        <v>11150195.940000003</v>
      </c>
      <c r="I22" s="9">
        <f t="shared" si="1"/>
        <v>32394073.380000003</v>
      </c>
      <c r="K22" s="9">
        <f t="shared" si="2"/>
        <v>34053632.130000003</v>
      </c>
    </row>
    <row r="23" spans="1:11" ht="18" customHeight="1" x14ac:dyDescent="0.25">
      <c r="A23" s="7" t="s">
        <v>25</v>
      </c>
      <c r="B23" s="8" t="s">
        <v>7</v>
      </c>
      <c r="C23" s="9">
        <v>519307.77</v>
      </c>
      <c r="D23" s="9">
        <v>12759.31</v>
      </c>
      <c r="E23" s="9">
        <f t="shared" si="0"/>
        <v>532067.08000000007</v>
      </c>
      <c r="G23" s="9">
        <v>7706021.1999999993</v>
      </c>
      <c r="H23" s="9">
        <v>466115.96000000008</v>
      </c>
      <c r="I23" s="9">
        <f t="shared" si="1"/>
        <v>8172137.1599999992</v>
      </c>
      <c r="K23" s="9">
        <f t="shared" si="2"/>
        <v>8704204.2399999984</v>
      </c>
    </row>
    <row r="24" spans="1:11" ht="18" customHeight="1" x14ac:dyDescent="0.25">
      <c r="A24" s="7" t="s">
        <v>26</v>
      </c>
      <c r="B24" s="8" t="s">
        <v>7</v>
      </c>
      <c r="C24" s="9">
        <v>605848.62</v>
      </c>
      <c r="D24" s="9">
        <v>59698.07</v>
      </c>
      <c r="E24" s="9">
        <f t="shared" si="0"/>
        <v>665546.68999999994</v>
      </c>
      <c r="G24" s="9">
        <v>8990203.0600000005</v>
      </c>
      <c r="H24" s="9">
        <v>1717474.2200000002</v>
      </c>
      <c r="I24" s="9">
        <f t="shared" si="1"/>
        <v>10707677.280000001</v>
      </c>
      <c r="K24" s="9">
        <f t="shared" si="2"/>
        <v>11373223.970000001</v>
      </c>
    </row>
    <row r="25" spans="1:11" ht="18" customHeight="1" x14ac:dyDescent="0.25">
      <c r="A25" s="7" t="s">
        <v>27</v>
      </c>
      <c r="B25" s="8" t="s">
        <v>4</v>
      </c>
      <c r="C25" s="9">
        <v>1927132.23</v>
      </c>
      <c r="D25" s="9">
        <v>250354.75</v>
      </c>
      <c r="E25" s="9">
        <f t="shared" si="0"/>
        <v>2177486.98</v>
      </c>
      <c r="G25" s="9">
        <v>28596764.129999999</v>
      </c>
      <c r="H25" s="9">
        <v>9301966.9199999981</v>
      </c>
      <c r="I25" s="9">
        <f t="shared" si="1"/>
        <v>37898731.049999997</v>
      </c>
      <c r="K25" s="9">
        <f t="shared" si="2"/>
        <v>40076218.029999994</v>
      </c>
    </row>
    <row r="26" spans="1:11" ht="18" customHeight="1" x14ac:dyDescent="0.25">
      <c r="A26" s="7" t="s">
        <v>28</v>
      </c>
      <c r="B26" s="8" t="s">
        <v>7</v>
      </c>
      <c r="C26" s="9">
        <v>1445955.08</v>
      </c>
      <c r="D26" s="9">
        <v>244312.46</v>
      </c>
      <c r="E26" s="9">
        <f t="shared" si="0"/>
        <v>1690267.54</v>
      </c>
      <c r="G26" s="9">
        <v>21456564.239999998</v>
      </c>
      <c r="H26" s="9">
        <v>9609882.9299999997</v>
      </c>
      <c r="I26" s="9">
        <f t="shared" si="1"/>
        <v>31066447.169999998</v>
      </c>
      <c r="K26" s="9">
        <f t="shared" si="2"/>
        <v>32756714.709999997</v>
      </c>
    </row>
    <row r="27" spans="1:11" ht="18" customHeight="1" x14ac:dyDescent="0.25">
      <c r="A27" s="7" t="s">
        <v>29</v>
      </c>
      <c r="B27" s="8" t="s">
        <v>9</v>
      </c>
      <c r="C27" s="9">
        <v>657789.84</v>
      </c>
      <c r="D27" s="9">
        <v>36490.74</v>
      </c>
      <c r="E27" s="9">
        <f t="shared" si="0"/>
        <v>694280.58</v>
      </c>
      <c r="G27" s="9">
        <v>9760960.2000000011</v>
      </c>
      <c r="H27" s="9">
        <v>1420725.6300000001</v>
      </c>
      <c r="I27" s="9">
        <f t="shared" si="1"/>
        <v>11181685.830000002</v>
      </c>
      <c r="K27" s="9">
        <f t="shared" si="2"/>
        <v>11875966.410000002</v>
      </c>
    </row>
    <row r="28" spans="1:11" ht="18" customHeight="1" x14ac:dyDescent="0.25">
      <c r="A28" s="7" t="s">
        <v>30</v>
      </c>
      <c r="B28" s="8" t="s">
        <v>4</v>
      </c>
      <c r="C28" s="9">
        <v>745103.75</v>
      </c>
      <c r="D28" s="9">
        <v>62929.06</v>
      </c>
      <c r="E28" s="9">
        <f t="shared" si="0"/>
        <v>808032.81</v>
      </c>
      <c r="G28" s="9">
        <v>11056613.490000002</v>
      </c>
      <c r="H28" s="9">
        <v>3065830.96</v>
      </c>
      <c r="I28" s="9">
        <f t="shared" si="1"/>
        <v>14122444.450000003</v>
      </c>
      <c r="K28" s="9">
        <f t="shared" si="2"/>
        <v>14930477.260000004</v>
      </c>
    </row>
    <row r="29" spans="1:11" ht="18" customHeight="1" x14ac:dyDescent="0.25">
      <c r="A29" s="7" t="s">
        <v>31</v>
      </c>
      <c r="B29" s="8" t="s">
        <v>4</v>
      </c>
      <c r="C29" s="9">
        <v>1072609.25</v>
      </c>
      <c r="D29" s="9">
        <v>173230.61</v>
      </c>
      <c r="E29" s="9">
        <f t="shared" si="0"/>
        <v>1245839.8599999999</v>
      </c>
      <c r="G29" s="9">
        <v>15916475.969999999</v>
      </c>
      <c r="H29" s="9">
        <v>6241347.5200000005</v>
      </c>
      <c r="I29" s="9">
        <f t="shared" si="1"/>
        <v>22157823.489999998</v>
      </c>
      <c r="K29" s="9">
        <f t="shared" si="2"/>
        <v>23403663.349999998</v>
      </c>
    </row>
    <row r="30" spans="1:11" ht="18" customHeight="1" x14ac:dyDescent="0.25">
      <c r="A30" s="7" t="s">
        <v>32</v>
      </c>
      <c r="B30" s="8" t="s">
        <v>7</v>
      </c>
      <c r="C30" s="9">
        <v>529869.43000000005</v>
      </c>
      <c r="D30" s="9">
        <v>15958.17</v>
      </c>
      <c r="E30" s="9">
        <f t="shared" si="0"/>
        <v>545827.60000000009</v>
      </c>
      <c r="G30" s="9">
        <v>7862745.9500000011</v>
      </c>
      <c r="H30" s="9">
        <v>489113.91999999993</v>
      </c>
      <c r="I30" s="9">
        <f t="shared" si="1"/>
        <v>8351859.870000001</v>
      </c>
      <c r="K30" s="9">
        <f t="shared" si="2"/>
        <v>8897687.4700000007</v>
      </c>
    </row>
    <row r="31" spans="1:11" ht="18" customHeight="1" x14ac:dyDescent="0.25">
      <c r="A31" s="7" t="s">
        <v>33</v>
      </c>
      <c r="B31" s="8" t="s">
        <v>4</v>
      </c>
      <c r="C31" s="9">
        <v>866724.77</v>
      </c>
      <c r="D31" s="9">
        <v>81885.279999999999</v>
      </c>
      <c r="E31" s="9">
        <f t="shared" si="0"/>
        <v>948610.05</v>
      </c>
      <c r="G31" s="9">
        <v>12861350.960000001</v>
      </c>
      <c r="H31" s="9">
        <v>3874972.9300000006</v>
      </c>
      <c r="I31" s="9">
        <f t="shared" si="1"/>
        <v>16736323.890000001</v>
      </c>
      <c r="K31" s="9">
        <f t="shared" si="2"/>
        <v>17684933.940000001</v>
      </c>
    </row>
    <row r="32" spans="1:11" ht="18" customHeight="1" x14ac:dyDescent="0.25">
      <c r="A32" s="7" t="s">
        <v>34</v>
      </c>
      <c r="B32" s="8" t="s">
        <v>4</v>
      </c>
      <c r="C32" s="9">
        <v>590481.46</v>
      </c>
      <c r="D32" s="9">
        <v>27072.87</v>
      </c>
      <c r="E32" s="9">
        <f t="shared" si="0"/>
        <v>617554.32999999996</v>
      </c>
      <c r="G32" s="9">
        <v>8762169.3200000003</v>
      </c>
      <c r="H32" s="9">
        <v>1520443.1599999997</v>
      </c>
      <c r="I32" s="9">
        <f t="shared" si="1"/>
        <v>10282612.48</v>
      </c>
      <c r="K32" s="9">
        <f t="shared" si="2"/>
        <v>10900166.810000001</v>
      </c>
    </row>
    <row r="33" spans="1:11" ht="18" customHeight="1" x14ac:dyDescent="0.25">
      <c r="A33" s="7" t="s">
        <v>35</v>
      </c>
      <c r="B33" s="8" t="s">
        <v>4</v>
      </c>
      <c r="C33" s="9">
        <v>2670762.9900000002</v>
      </c>
      <c r="D33" s="9">
        <v>721796.56</v>
      </c>
      <c r="E33" s="9">
        <f t="shared" si="0"/>
        <v>3392559.5500000003</v>
      </c>
      <c r="G33" s="9">
        <v>39631519.879999995</v>
      </c>
      <c r="H33" s="9">
        <v>27726674.510000002</v>
      </c>
      <c r="I33" s="9">
        <f t="shared" si="1"/>
        <v>67358194.390000001</v>
      </c>
      <c r="K33" s="9">
        <f t="shared" si="2"/>
        <v>70750753.939999998</v>
      </c>
    </row>
    <row r="34" spans="1:11" ht="18" customHeight="1" x14ac:dyDescent="0.25">
      <c r="A34" s="7" t="s">
        <v>36</v>
      </c>
      <c r="B34" s="8" t="s">
        <v>7</v>
      </c>
      <c r="C34" s="9">
        <v>5501058.2400000002</v>
      </c>
      <c r="D34" s="9">
        <v>1207051.92</v>
      </c>
      <c r="E34" s="9">
        <f t="shared" si="0"/>
        <v>6708110.1600000001</v>
      </c>
      <c r="G34" s="9">
        <v>81630343.120000005</v>
      </c>
      <c r="H34" s="9">
        <v>50742339.18</v>
      </c>
      <c r="I34" s="9">
        <f t="shared" si="1"/>
        <v>132372682.30000001</v>
      </c>
      <c r="K34" s="9">
        <f t="shared" si="2"/>
        <v>139080792.46000001</v>
      </c>
    </row>
    <row r="35" spans="1:11" ht="18" customHeight="1" x14ac:dyDescent="0.25">
      <c r="A35" s="7" t="s">
        <v>37</v>
      </c>
      <c r="B35" s="8" t="s">
        <v>7</v>
      </c>
      <c r="C35" s="9">
        <v>766718.07</v>
      </c>
      <c r="D35" s="9">
        <v>76481.55</v>
      </c>
      <c r="E35" s="9">
        <f t="shared" si="0"/>
        <v>843199.62</v>
      </c>
      <c r="G35" s="9">
        <v>11377348.92</v>
      </c>
      <c r="H35" s="9">
        <v>3305902.5599999996</v>
      </c>
      <c r="I35" s="9">
        <f t="shared" si="1"/>
        <v>14683251.48</v>
      </c>
      <c r="K35" s="9">
        <f t="shared" si="2"/>
        <v>15526451.1</v>
      </c>
    </row>
    <row r="36" spans="1:11" ht="18" customHeight="1" x14ac:dyDescent="0.25">
      <c r="A36" s="7" t="s">
        <v>38</v>
      </c>
      <c r="B36" s="8" t="s">
        <v>7</v>
      </c>
      <c r="C36" s="9">
        <v>588684.61</v>
      </c>
      <c r="D36" s="9">
        <v>15257.35</v>
      </c>
      <c r="E36" s="9">
        <f t="shared" ref="E36:E67" si="3">+D36+C36</f>
        <v>603941.96</v>
      </c>
      <c r="G36" s="9">
        <v>8735505.9600000009</v>
      </c>
      <c r="H36" s="9">
        <v>918501.16999999993</v>
      </c>
      <c r="I36" s="9">
        <f t="shared" ref="I36:I67" si="4">+G36+H36</f>
        <v>9654007.1300000008</v>
      </c>
      <c r="K36" s="9">
        <f t="shared" si="2"/>
        <v>10257949.09</v>
      </c>
    </row>
    <row r="37" spans="1:11" ht="18" customHeight="1" x14ac:dyDescent="0.25">
      <c r="A37" s="7" t="s">
        <v>39</v>
      </c>
      <c r="B37" s="8" t="s">
        <v>7</v>
      </c>
      <c r="C37" s="9">
        <v>558566.64</v>
      </c>
      <c r="D37" s="9">
        <v>24480.44</v>
      </c>
      <c r="E37" s="9">
        <f t="shared" si="3"/>
        <v>583047.07999999996</v>
      </c>
      <c r="G37" s="9">
        <v>8288584.629999999</v>
      </c>
      <c r="H37" s="9">
        <v>1188213.06</v>
      </c>
      <c r="I37" s="9">
        <f t="shared" si="4"/>
        <v>9476797.6899999995</v>
      </c>
      <c r="K37" s="9">
        <f t="shared" si="2"/>
        <v>10059844.77</v>
      </c>
    </row>
    <row r="38" spans="1:11" ht="18" customHeight="1" x14ac:dyDescent="0.25">
      <c r="A38" s="7" t="s">
        <v>40</v>
      </c>
      <c r="B38" s="8" t="s">
        <v>4</v>
      </c>
      <c r="C38" s="9">
        <v>755957.92</v>
      </c>
      <c r="D38" s="9">
        <v>59810.52</v>
      </c>
      <c r="E38" s="9">
        <f t="shared" si="3"/>
        <v>815768.44000000006</v>
      </c>
      <c r="G38" s="9">
        <v>11217678.82</v>
      </c>
      <c r="H38" s="9">
        <v>2117592.0699999998</v>
      </c>
      <c r="I38" s="9">
        <f t="shared" si="4"/>
        <v>13335270.890000001</v>
      </c>
      <c r="K38" s="9">
        <f t="shared" si="2"/>
        <v>14151039.33</v>
      </c>
    </row>
    <row r="39" spans="1:11" ht="18" customHeight="1" x14ac:dyDescent="0.25">
      <c r="A39" s="7" t="s">
        <v>41</v>
      </c>
      <c r="B39" s="8" t="s">
        <v>7</v>
      </c>
      <c r="C39" s="9">
        <v>608773.71</v>
      </c>
      <c r="D39" s="9">
        <v>28500.61</v>
      </c>
      <c r="E39" s="9">
        <f t="shared" si="3"/>
        <v>637274.31999999995</v>
      </c>
      <c r="G39" s="9">
        <v>9033608.5200000014</v>
      </c>
      <c r="H39" s="9">
        <v>989946.86999999988</v>
      </c>
      <c r="I39" s="9">
        <f t="shared" si="4"/>
        <v>10023555.390000001</v>
      </c>
      <c r="K39" s="9">
        <f t="shared" si="2"/>
        <v>10660829.710000001</v>
      </c>
    </row>
    <row r="40" spans="1:11" ht="18" customHeight="1" x14ac:dyDescent="0.25">
      <c r="A40" s="7" t="s">
        <v>42</v>
      </c>
      <c r="B40" s="8" t="s">
        <v>4</v>
      </c>
      <c r="C40" s="9">
        <v>1788368.09</v>
      </c>
      <c r="D40" s="9">
        <v>375347.39</v>
      </c>
      <c r="E40" s="9">
        <f t="shared" si="3"/>
        <v>2163715.48</v>
      </c>
      <c r="G40" s="9">
        <v>26537639.620000005</v>
      </c>
      <c r="H40" s="9">
        <v>13982670.170000002</v>
      </c>
      <c r="I40" s="9">
        <f t="shared" si="4"/>
        <v>40520309.790000007</v>
      </c>
      <c r="K40" s="9">
        <f t="shared" si="2"/>
        <v>42684025.270000003</v>
      </c>
    </row>
    <row r="41" spans="1:11" ht="18" customHeight="1" x14ac:dyDescent="0.25">
      <c r="A41" s="7" t="s">
        <v>43</v>
      </c>
      <c r="B41" s="8" t="s">
        <v>4</v>
      </c>
      <c r="C41" s="9">
        <v>821699.3</v>
      </c>
      <c r="D41" s="9">
        <v>84997.8</v>
      </c>
      <c r="E41" s="9">
        <f t="shared" si="3"/>
        <v>906697.10000000009</v>
      </c>
      <c r="G41" s="9">
        <v>12193216.76</v>
      </c>
      <c r="H41" s="9">
        <v>3555621.5599999996</v>
      </c>
      <c r="I41" s="9">
        <f t="shared" si="4"/>
        <v>15748838.32</v>
      </c>
      <c r="K41" s="9">
        <f t="shared" si="2"/>
        <v>16655535.42</v>
      </c>
    </row>
    <row r="42" spans="1:11" ht="18" customHeight="1" x14ac:dyDescent="0.25">
      <c r="A42" s="7" t="s">
        <v>44</v>
      </c>
      <c r="B42" s="8" t="s">
        <v>9</v>
      </c>
      <c r="C42" s="9">
        <v>863047.52</v>
      </c>
      <c r="D42" s="9">
        <v>81256.759999999995</v>
      </c>
      <c r="E42" s="9">
        <f t="shared" si="3"/>
        <v>944304.28</v>
      </c>
      <c r="G42" s="9">
        <v>12806784.089999996</v>
      </c>
      <c r="H42" s="9">
        <v>4221740.25</v>
      </c>
      <c r="I42" s="9">
        <f t="shared" si="4"/>
        <v>17028524.339999996</v>
      </c>
      <c r="K42" s="9">
        <f t="shared" si="2"/>
        <v>17972828.619999997</v>
      </c>
    </row>
    <row r="43" spans="1:11" ht="18" customHeight="1" x14ac:dyDescent="0.25">
      <c r="A43" s="7" t="s">
        <v>45</v>
      </c>
      <c r="B43" s="8" t="s">
        <v>9</v>
      </c>
      <c r="C43" s="9">
        <v>678766.91</v>
      </c>
      <c r="D43" s="9">
        <v>57704.05</v>
      </c>
      <c r="E43" s="9">
        <f t="shared" si="3"/>
        <v>736470.96000000008</v>
      </c>
      <c r="G43" s="9">
        <v>10072239.42</v>
      </c>
      <c r="H43" s="9">
        <v>2306987.0699999998</v>
      </c>
      <c r="I43" s="9">
        <f t="shared" si="4"/>
        <v>12379226.49</v>
      </c>
      <c r="K43" s="9">
        <f t="shared" si="2"/>
        <v>13115697.450000001</v>
      </c>
    </row>
    <row r="44" spans="1:11" ht="18" customHeight="1" x14ac:dyDescent="0.25">
      <c r="A44" s="7" t="s">
        <v>46</v>
      </c>
      <c r="B44" s="8" t="s">
        <v>4</v>
      </c>
      <c r="C44" s="9">
        <v>536388.19999999995</v>
      </c>
      <c r="D44" s="9">
        <v>17986.330000000002</v>
      </c>
      <c r="E44" s="9">
        <f t="shared" si="3"/>
        <v>554374.52999999991</v>
      </c>
      <c r="G44" s="9">
        <v>7959478.1400000006</v>
      </c>
      <c r="H44" s="9">
        <v>558313.02</v>
      </c>
      <c r="I44" s="9">
        <f t="shared" si="4"/>
        <v>8517791.1600000001</v>
      </c>
      <c r="K44" s="9">
        <f t="shared" si="2"/>
        <v>9072165.6899999995</v>
      </c>
    </row>
    <row r="45" spans="1:11" ht="18" customHeight="1" x14ac:dyDescent="0.25">
      <c r="A45" s="7" t="s">
        <v>47</v>
      </c>
      <c r="B45" s="8" t="s">
        <v>9</v>
      </c>
      <c r="C45" s="9">
        <v>711256.29</v>
      </c>
      <c r="D45" s="9">
        <v>53573.43</v>
      </c>
      <c r="E45" s="9">
        <f t="shared" si="3"/>
        <v>764829.72000000009</v>
      </c>
      <c r="G45" s="9">
        <v>10554350.190000001</v>
      </c>
      <c r="H45" s="9">
        <v>2615720.8100000005</v>
      </c>
      <c r="I45" s="9">
        <f t="shared" si="4"/>
        <v>13170071.000000002</v>
      </c>
      <c r="K45" s="9">
        <f t="shared" si="2"/>
        <v>13934900.720000003</v>
      </c>
    </row>
    <row r="46" spans="1:11" ht="18" customHeight="1" x14ac:dyDescent="0.25">
      <c r="A46" s="7" t="s">
        <v>48</v>
      </c>
      <c r="B46" s="8" t="s">
        <v>7</v>
      </c>
      <c r="C46" s="9">
        <v>897385.98</v>
      </c>
      <c r="D46" s="9">
        <v>130008.81</v>
      </c>
      <c r="E46" s="9">
        <f t="shared" si="3"/>
        <v>1027394.79</v>
      </c>
      <c r="G46" s="9">
        <v>13316333.290000001</v>
      </c>
      <c r="H46" s="9">
        <v>4666974.2899999991</v>
      </c>
      <c r="I46" s="9">
        <f t="shared" si="4"/>
        <v>17983307.579999998</v>
      </c>
      <c r="K46" s="9">
        <f t="shared" si="2"/>
        <v>19010702.369999997</v>
      </c>
    </row>
    <row r="47" spans="1:11" ht="18" customHeight="1" x14ac:dyDescent="0.25">
      <c r="A47" s="7" t="s">
        <v>49</v>
      </c>
      <c r="B47" s="8" t="s">
        <v>4</v>
      </c>
      <c r="C47" s="9">
        <v>1721174.62</v>
      </c>
      <c r="D47" s="9">
        <v>289610.62</v>
      </c>
      <c r="E47" s="9">
        <f t="shared" si="3"/>
        <v>2010785.2400000002</v>
      </c>
      <c r="G47" s="9">
        <v>25540553.959999997</v>
      </c>
      <c r="H47" s="9">
        <v>13891415.430000002</v>
      </c>
      <c r="I47" s="9">
        <f t="shared" si="4"/>
        <v>39431969.390000001</v>
      </c>
      <c r="K47" s="9">
        <f t="shared" si="2"/>
        <v>41442754.630000003</v>
      </c>
    </row>
    <row r="48" spans="1:11" ht="18" customHeight="1" x14ac:dyDescent="0.25">
      <c r="A48" s="7" t="s">
        <v>50</v>
      </c>
      <c r="B48" s="8" t="s">
        <v>9</v>
      </c>
      <c r="C48" s="9">
        <v>720783.72</v>
      </c>
      <c r="D48" s="9">
        <v>60716.160000000003</v>
      </c>
      <c r="E48" s="9">
        <f t="shared" si="3"/>
        <v>781499.88</v>
      </c>
      <c r="G48" s="9">
        <v>10695728.01</v>
      </c>
      <c r="H48" s="9">
        <v>3942921.2399999993</v>
      </c>
      <c r="I48" s="9">
        <f t="shared" si="4"/>
        <v>14638649.25</v>
      </c>
      <c r="K48" s="9">
        <f t="shared" si="2"/>
        <v>15420149.130000001</v>
      </c>
    </row>
    <row r="49" spans="1:11" ht="18" customHeight="1" x14ac:dyDescent="0.25">
      <c r="A49" s="7" t="s">
        <v>51</v>
      </c>
      <c r="B49" s="8" t="s">
        <v>4</v>
      </c>
      <c r="C49" s="9">
        <v>15400750.460000001</v>
      </c>
      <c r="D49" s="9">
        <v>5567193.3600000003</v>
      </c>
      <c r="E49" s="9">
        <f t="shared" si="3"/>
        <v>20967943.82</v>
      </c>
      <c r="G49" s="9">
        <v>228532127.57000002</v>
      </c>
      <c r="H49" s="9">
        <v>175202753.36000001</v>
      </c>
      <c r="I49" s="9">
        <f t="shared" si="4"/>
        <v>403734880.93000007</v>
      </c>
      <c r="K49" s="9">
        <f t="shared" si="2"/>
        <v>424702824.75000006</v>
      </c>
    </row>
    <row r="50" spans="1:11" ht="18" customHeight="1" x14ac:dyDescent="0.25">
      <c r="A50" s="7" t="s">
        <v>52</v>
      </c>
      <c r="B50" s="8" t="s">
        <v>4</v>
      </c>
      <c r="C50" s="9">
        <v>597898.65</v>
      </c>
      <c r="D50" s="9">
        <v>19679.13</v>
      </c>
      <c r="E50" s="9">
        <f t="shared" si="3"/>
        <v>617577.78</v>
      </c>
      <c r="G50" s="9">
        <v>8872233.1999999993</v>
      </c>
      <c r="H50" s="9">
        <v>613905.43000000005</v>
      </c>
      <c r="I50" s="9">
        <f t="shared" si="4"/>
        <v>9486138.629999999</v>
      </c>
      <c r="K50" s="9">
        <f t="shared" si="2"/>
        <v>10103716.409999998</v>
      </c>
    </row>
    <row r="51" spans="1:11" ht="18" customHeight="1" x14ac:dyDescent="0.25">
      <c r="A51" s="7" t="s">
        <v>53</v>
      </c>
      <c r="B51" s="8" t="s">
        <v>7</v>
      </c>
      <c r="C51" s="9">
        <v>548213.92000000004</v>
      </c>
      <c r="D51" s="9">
        <v>20741.41</v>
      </c>
      <c r="E51" s="9">
        <f t="shared" si="3"/>
        <v>568955.33000000007</v>
      </c>
      <c r="G51" s="9">
        <v>8134960.2999999998</v>
      </c>
      <c r="H51" s="9">
        <v>874622.2</v>
      </c>
      <c r="I51" s="9">
        <f t="shared" si="4"/>
        <v>9009582.5</v>
      </c>
      <c r="K51" s="9">
        <f t="shared" si="2"/>
        <v>9578537.8300000001</v>
      </c>
    </row>
    <row r="52" spans="1:11" ht="18" customHeight="1" x14ac:dyDescent="0.25">
      <c r="A52" s="7" t="s">
        <v>54</v>
      </c>
      <c r="B52" s="8" t="s">
        <v>9</v>
      </c>
      <c r="C52" s="9">
        <v>623942.38</v>
      </c>
      <c r="D52" s="9">
        <v>34093.089999999997</v>
      </c>
      <c r="E52" s="9">
        <f t="shared" si="3"/>
        <v>658035.47</v>
      </c>
      <c r="G52" s="9">
        <v>9258696.910000002</v>
      </c>
      <c r="H52" s="9">
        <v>1611465.3299999998</v>
      </c>
      <c r="I52" s="9">
        <f t="shared" si="4"/>
        <v>10870162.240000002</v>
      </c>
      <c r="K52" s="9">
        <f t="shared" si="2"/>
        <v>11528197.710000003</v>
      </c>
    </row>
    <row r="53" spans="1:11" ht="18" customHeight="1" x14ac:dyDescent="0.25">
      <c r="A53" s="7" t="s">
        <v>55</v>
      </c>
      <c r="B53" s="8" t="s">
        <v>7</v>
      </c>
      <c r="C53" s="9">
        <v>568647.75</v>
      </c>
      <c r="D53" s="9">
        <v>28088.959999999999</v>
      </c>
      <c r="E53" s="9">
        <f t="shared" si="3"/>
        <v>596736.71</v>
      </c>
      <c r="G53" s="9">
        <v>8438178.4900000002</v>
      </c>
      <c r="H53" s="9">
        <v>1005818.13</v>
      </c>
      <c r="I53" s="9">
        <f t="shared" si="4"/>
        <v>9443996.620000001</v>
      </c>
      <c r="K53" s="9">
        <f t="shared" si="2"/>
        <v>10040733.330000002</v>
      </c>
    </row>
    <row r="54" spans="1:11" ht="18" customHeight="1" x14ac:dyDescent="0.25">
      <c r="A54" s="7" t="s">
        <v>56</v>
      </c>
      <c r="B54" s="8" t="s">
        <v>4</v>
      </c>
      <c r="C54" s="9">
        <v>1176126.07</v>
      </c>
      <c r="D54" s="9">
        <v>182001.88</v>
      </c>
      <c r="E54" s="9">
        <f t="shared" si="3"/>
        <v>1358127.9500000002</v>
      </c>
      <c r="G54" s="9">
        <v>17452564.609999999</v>
      </c>
      <c r="H54" s="9">
        <v>6993435.5500000007</v>
      </c>
      <c r="I54" s="9">
        <f t="shared" si="4"/>
        <v>24446000.16</v>
      </c>
      <c r="K54" s="9">
        <f t="shared" si="2"/>
        <v>25804128.109999999</v>
      </c>
    </row>
    <row r="55" spans="1:11" ht="18" customHeight="1" x14ac:dyDescent="0.25">
      <c r="A55" s="7" t="s">
        <v>57</v>
      </c>
      <c r="B55" s="8" t="s">
        <v>4</v>
      </c>
      <c r="C55" s="9">
        <v>953923.77</v>
      </c>
      <c r="D55" s="9">
        <v>114084.77</v>
      </c>
      <c r="E55" s="9">
        <f t="shared" si="3"/>
        <v>1068008.54</v>
      </c>
      <c r="G55" s="9">
        <v>14155299.019999998</v>
      </c>
      <c r="H55" s="9">
        <v>4232452.83</v>
      </c>
      <c r="I55" s="9">
        <f t="shared" si="4"/>
        <v>18387751.849999998</v>
      </c>
      <c r="K55" s="9">
        <f t="shared" si="2"/>
        <v>19455760.389999997</v>
      </c>
    </row>
    <row r="56" spans="1:11" ht="18" customHeight="1" x14ac:dyDescent="0.25">
      <c r="A56" s="7" t="s">
        <v>58</v>
      </c>
      <c r="B56" s="8" t="s">
        <v>7</v>
      </c>
      <c r="C56" s="9">
        <v>577715.53</v>
      </c>
      <c r="D56" s="9">
        <v>19086.75</v>
      </c>
      <c r="E56" s="9">
        <f t="shared" si="3"/>
        <v>596802.28</v>
      </c>
      <c r="G56" s="9">
        <v>8572735.4399999995</v>
      </c>
      <c r="H56" s="9">
        <v>714430.69</v>
      </c>
      <c r="I56" s="9">
        <f t="shared" si="4"/>
        <v>9287166.129999999</v>
      </c>
      <c r="K56" s="9">
        <f t="shared" si="2"/>
        <v>9883968.4099999983</v>
      </c>
    </row>
    <row r="57" spans="1:11" ht="18" customHeight="1" x14ac:dyDescent="0.25">
      <c r="A57" s="7" t="s">
        <v>59</v>
      </c>
      <c r="B57" s="8" t="s">
        <v>4</v>
      </c>
      <c r="C57" s="9">
        <v>679592.2</v>
      </c>
      <c r="D57" s="9">
        <v>55732.12</v>
      </c>
      <c r="E57" s="9">
        <f t="shared" si="3"/>
        <v>735324.32</v>
      </c>
      <c r="G57" s="9">
        <v>10084485.970000001</v>
      </c>
      <c r="H57" s="9">
        <v>1896942.6799999997</v>
      </c>
      <c r="I57" s="9">
        <f t="shared" si="4"/>
        <v>11981428.65</v>
      </c>
      <c r="K57" s="9">
        <f t="shared" si="2"/>
        <v>12716752.970000001</v>
      </c>
    </row>
    <row r="58" spans="1:11" ht="18" customHeight="1" x14ac:dyDescent="0.25">
      <c r="A58" s="7" t="s">
        <v>60</v>
      </c>
      <c r="B58" s="8" t="s">
        <v>9</v>
      </c>
      <c r="C58" s="9">
        <v>1525548.85</v>
      </c>
      <c r="D58" s="9">
        <v>361385.24</v>
      </c>
      <c r="E58" s="9">
        <f t="shared" si="3"/>
        <v>1886934.09</v>
      </c>
      <c r="G58" s="9">
        <v>22637658.080000006</v>
      </c>
      <c r="H58" s="9">
        <v>11782682.67</v>
      </c>
      <c r="I58" s="9">
        <f t="shared" si="4"/>
        <v>34420340.750000007</v>
      </c>
      <c r="K58" s="9">
        <f t="shared" si="2"/>
        <v>36307274.840000011</v>
      </c>
    </row>
    <row r="59" spans="1:11" ht="18" customHeight="1" x14ac:dyDescent="0.25">
      <c r="A59" s="7" t="s">
        <v>61</v>
      </c>
      <c r="B59" s="8" t="s">
        <v>7</v>
      </c>
      <c r="C59" s="9">
        <v>1049793.56</v>
      </c>
      <c r="D59" s="9">
        <v>163666.15</v>
      </c>
      <c r="E59" s="9">
        <f t="shared" si="3"/>
        <v>1213459.71</v>
      </c>
      <c r="G59" s="9">
        <v>15577913.330000002</v>
      </c>
      <c r="H59" s="9">
        <v>5987917.3900000006</v>
      </c>
      <c r="I59" s="9">
        <f t="shared" si="4"/>
        <v>21565830.720000003</v>
      </c>
      <c r="K59" s="9">
        <f t="shared" si="2"/>
        <v>22779290.430000003</v>
      </c>
    </row>
    <row r="60" spans="1:11" ht="18" customHeight="1" x14ac:dyDescent="0.25">
      <c r="A60" s="7" t="s">
        <v>62</v>
      </c>
      <c r="B60" s="8" t="s">
        <v>7</v>
      </c>
      <c r="C60" s="9">
        <v>561637.99</v>
      </c>
      <c r="D60" s="9">
        <v>26042.720000000001</v>
      </c>
      <c r="E60" s="9">
        <f t="shared" si="3"/>
        <v>587680.71</v>
      </c>
      <c r="G60" s="9">
        <v>8334160.3800000018</v>
      </c>
      <c r="H60" s="9">
        <v>914519.59000000008</v>
      </c>
      <c r="I60" s="9">
        <f t="shared" si="4"/>
        <v>9248679.9700000025</v>
      </c>
      <c r="K60" s="9">
        <f t="shared" si="2"/>
        <v>9836360.6800000034</v>
      </c>
    </row>
    <row r="61" spans="1:11" ht="18" customHeight="1" x14ac:dyDescent="0.25">
      <c r="A61" s="7" t="s">
        <v>63</v>
      </c>
      <c r="B61" s="8" t="s">
        <v>7</v>
      </c>
      <c r="C61" s="9">
        <v>1274837.3700000001</v>
      </c>
      <c r="D61" s="9">
        <v>218990.63</v>
      </c>
      <c r="E61" s="9">
        <f t="shared" si="3"/>
        <v>1493828</v>
      </c>
      <c r="G61" s="9">
        <v>18917344.199999999</v>
      </c>
      <c r="H61" s="9">
        <v>9449866.089999998</v>
      </c>
      <c r="I61" s="9">
        <f t="shared" si="4"/>
        <v>28367210.289999999</v>
      </c>
      <c r="K61" s="9">
        <f t="shared" si="2"/>
        <v>29861038.289999999</v>
      </c>
    </row>
    <row r="62" spans="1:11" ht="18" customHeight="1" x14ac:dyDescent="0.25">
      <c r="A62" s="7" t="s">
        <v>64</v>
      </c>
      <c r="B62" s="8" t="s">
        <v>9</v>
      </c>
      <c r="C62" s="9">
        <v>601889.30000000005</v>
      </c>
      <c r="D62" s="9">
        <v>26088.91</v>
      </c>
      <c r="E62" s="9">
        <f t="shared" si="3"/>
        <v>627978.21000000008</v>
      </c>
      <c r="G62" s="9">
        <v>8931450.6500000004</v>
      </c>
      <c r="H62" s="9">
        <v>962508.27</v>
      </c>
      <c r="I62" s="9">
        <f t="shared" si="4"/>
        <v>9893958.9199999999</v>
      </c>
      <c r="K62" s="9">
        <f t="shared" si="2"/>
        <v>10521937.130000001</v>
      </c>
    </row>
    <row r="63" spans="1:11" ht="18" customHeight="1" x14ac:dyDescent="0.25">
      <c r="A63" s="7" t="s">
        <v>65</v>
      </c>
      <c r="B63" s="8" t="s">
        <v>7</v>
      </c>
      <c r="C63" s="9">
        <v>558284.57999999996</v>
      </c>
      <c r="D63" s="9">
        <v>12767.34</v>
      </c>
      <c r="E63" s="9">
        <f t="shared" si="3"/>
        <v>571051.91999999993</v>
      </c>
      <c r="G63" s="9">
        <v>8284399.1100000003</v>
      </c>
      <c r="H63" s="9">
        <v>719720.0399999998</v>
      </c>
      <c r="I63" s="9">
        <f t="shared" si="4"/>
        <v>9004119.1500000004</v>
      </c>
      <c r="K63" s="9">
        <f t="shared" si="2"/>
        <v>9575171.0700000003</v>
      </c>
    </row>
    <row r="64" spans="1:11" ht="18" customHeight="1" x14ac:dyDescent="0.25">
      <c r="A64" s="7" t="s">
        <v>66</v>
      </c>
      <c r="B64" s="8" t="s">
        <v>7</v>
      </c>
      <c r="C64" s="9">
        <v>1264432.42</v>
      </c>
      <c r="D64" s="9">
        <v>203920.03</v>
      </c>
      <c r="E64" s="9">
        <f t="shared" si="3"/>
        <v>1468352.45</v>
      </c>
      <c r="G64" s="9">
        <v>18762944.739999998</v>
      </c>
      <c r="H64" s="9">
        <v>6260834.290000001</v>
      </c>
      <c r="I64" s="9">
        <f t="shared" si="4"/>
        <v>25023779.030000001</v>
      </c>
      <c r="K64" s="9">
        <f t="shared" si="2"/>
        <v>26492131.48</v>
      </c>
    </row>
    <row r="65" spans="1:11" ht="18" customHeight="1" x14ac:dyDescent="0.25">
      <c r="A65" s="11" t="s">
        <v>67</v>
      </c>
      <c r="B65" s="8" t="s">
        <v>4</v>
      </c>
      <c r="C65" s="9">
        <v>654499.12</v>
      </c>
      <c r="D65" s="9">
        <v>32597.08</v>
      </c>
      <c r="E65" s="9">
        <f t="shared" si="3"/>
        <v>687096.2</v>
      </c>
      <c r="G65" s="9">
        <v>9712129.0399999991</v>
      </c>
      <c r="H65" s="9">
        <v>1267740.4200000002</v>
      </c>
      <c r="I65" s="9">
        <f t="shared" si="4"/>
        <v>10979869.459999999</v>
      </c>
      <c r="K65" s="9">
        <f t="shared" si="2"/>
        <v>11666965.659999998</v>
      </c>
    </row>
    <row r="66" spans="1:11" ht="18" customHeight="1" x14ac:dyDescent="0.25">
      <c r="A66" s="7" t="s">
        <v>68</v>
      </c>
      <c r="B66" s="8" t="s">
        <v>7</v>
      </c>
      <c r="C66" s="9">
        <v>740110.21</v>
      </c>
      <c r="D66" s="9">
        <v>52946.92</v>
      </c>
      <c r="E66" s="9">
        <f t="shared" si="3"/>
        <v>793057.13</v>
      </c>
      <c r="G66" s="9">
        <v>10982514.149999999</v>
      </c>
      <c r="H66" s="9">
        <v>2471746.0699999998</v>
      </c>
      <c r="I66" s="9">
        <f t="shared" si="4"/>
        <v>13454260.219999999</v>
      </c>
      <c r="K66" s="9">
        <f t="shared" si="2"/>
        <v>14247317.35</v>
      </c>
    </row>
    <row r="67" spans="1:11" ht="18" customHeight="1" x14ac:dyDescent="0.25">
      <c r="A67" s="7" t="s">
        <v>69</v>
      </c>
      <c r="B67" s="8" t="s">
        <v>7</v>
      </c>
      <c r="C67" s="9">
        <v>548684.02</v>
      </c>
      <c r="D67" s="9">
        <v>19861.87</v>
      </c>
      <c r="E67" s="9">
        <f t="shared" si="3"/>
        <v>568545.89</v>
      </c>
      <c r="G67" s="9">
        <v>8141936.1400000006</v>
      </c>
      <c r="H67" s="9">
        <v>1114388.03</v>
      </c>
      <c r="I67" s="9">
        <f t="shared" si="4"/>
        <v>9256324.1699999999</v>
      </c>
      <c r="K67" s="9">
        <f t="shared" si="2"/>
        <v>9824870.0600000005</v>
      </c>
    </row>
    <row r="68" spans="1:11" ht="18" customHeight="1" x14ac:dyDescent="0.25">
      <c r="A68" s="7" t="s">
        <v>70</v>
      </c>
      <c r="B68" s="8" t="s">
        <v>71</v>
      </c>
      <c r="C68" s="9">
        <v>609024.43000000005</v>
      </c>
      <c r="D68" s="9">
        <v>67726.350000000006</v>
      </c>
      <c r="E68" s="9">
        <f t="shared" ref="E68:E81" si="5">+D68+C68</f>
        <v>676750.78</v>
      </c>
      <c r="G68" s="9">
        <v>9037329.0100000016</v>
      </c>
      <c r="H68" s="9">
        <v>2021530.96</v>
      </c>
      <c r="I68" s="9">
        <f t="shared" ref="I68:I81" si="6">+G68+H68</f>
        <v>11058859.970000003</v>
      </c>
      <c r="K68" s="9">
        <f t="shared" si="2"/>
        <v>11735610.750000002</v>
      </c>
    </row>
    <row r="69" spans="1:11" ht="18" customHeight="1" x14ac:dyDescent="0.25">
      <c r="A69" s="7" t="s">
        <v>72</v>
      </c>
      <c r="B69" s="8" t="s">
        <v>9</v>
      </c>
      <c r="C69" s="9">
        <v>1030686.46</v>
      </c>
      <c r="D69" s="9">
        <v>175758.78</v>
      </c>
      <c r="E69" s="9">
        <f t="shared" si="5"/>
        <v>1206445.24</v>
      </c>
      <c r="F69" s="54"/>
      <c r="G69" s="9">
        <v>15294382.600000001</v>
      </c>
      <c r="H69" s="9">
        <v>6458708.959999999</v>
      </c>
      <c r="I69" s="9">
        <f t="shared" si="6"/>
        <v>21753091.560000002</v>
      </c>
      <c r="J69" s="54"/>
      <c r="K69" s="9">
        <f t="shared" ref="K69:K81" si="7">+E69+I69</f>
        <v>22959536.800000001</v>
      </c>
    </row>
    <row r="70" spans="1:11" ht="18" customHeight="1" x14ac:dyDescent="0.25">
      <c r="A70" s="7" t="s">
        <v>73</v>
      </c>
      <c r="B70" s="8" t="s">
        <v>9</v>
      </c>
      <c r="C70" s="9">
        <v>652138.15</v>
      </c>
      <c r="D70" s="9">
        <v>30311.9</v>
      </c>
      <c r="E70" s="9">
        <f t="shared" si="5"/>
        <v>682450.05</v>
      </c>
      <c r="F70" s="54"/>
      <c r="G70" s="9">
        <v>9677094.6199999992</v>
      </c>
      <c r="H70" s="9">
        <v>2085997.3999999997</v>
      </c>
      <c r="I70" s="9">
        <f t="shared" si="6"/>
        <v>11763092.02</v>
      </c>
      <c r="J70" s="54"/>
      <c r="K70" s="9">
        <f t="shared" si="7"/>
        <v>12445542.07</v>
      </c>
    </row>
    <row r="71" spans="1:11" ht="18" customHeight="1" x14ac:dyDescent="0.25">
      <c r="A71" s="7" t="s">
        <v>74</v>
      </c>
      <c r="B71" s="8" t="s">
        <v>4</v>
      </c>
      <c r="C71" s="9">
        <v>1046001.39</v>
      </c>
      <c r="D71" s="9">
        <v>139382.5</v>
      </c>
      <c r="E71" s="9">
        <f t="shared" si="5"/>
        <v>1185383.8900000001</v>
      </c>
      <c r="G71" s="9">
        <v>15521641.260000002</v>
      </c>
      <c r="H71" s="9">
        <v>7360929.7700000014</v>
      </c>
      <c r="I71" s="9">
        <f t="shared" si="6"/>
        <v>22882571.030000001</v>
      </c>
      <c r="K71" s="9">
        <f t="shared" si="7"/>
        <v>24067954.920000002</v>
      </c>
    </row>
    <row r="72" spans="1:11" ht="18" customHeight="1" x14ac:dyDescent="0.25">
      <c r="A72" s="7" t="s">
        <v>75</v>
      </c>
      <c r="B72" s="8" t="s">
        <v>4</v>
      </c>
      <c r="C72" s="9">
        <v>2451193.27</v>
      </c>
      <c r="D72" s="9">
        <v>632176.17000000004</v>
      </c>
      <c r="E72" s="9">
        <f t="shared" si="5"/>
        <v>3083369.44</v>
      </c>
      <c r="G72" s="9">
        <v>36373319.249999993</v>
      </c>
      <c r="H72" s="9">
        <v>20445379.5</v>
      </c>
      <c r="I72" s="9">
        <f t="shared" si="6"/>
        <v>56818698.749999993</v>
      </c>
      <c r="K72" s="9">
        <f t="shared" si="7"/>
        <v>59902068.18999999</v>
      </c>
    </row>
    <row r="73" spans="1:11" ht="18" customHeight="1" x14ac:dyDescent="0.25">
      <c r="A73" s="7" t="s">
        <v>76</v>
      </c>
      <c r="B73" s="8" t="s">
        <v>7</v>
      </c>
      <c r="C73" s="9">
        <v>614780.59</v>
      </c>
      <c r="D73" s="9">
        <v>32984.639999999999</v>
      </c>
      <c r="E73" s="9">
        <f t="shared" si="5"/>
        <v>647765.23</v>
      </c>
      <c r="G73" s="9">
        <v>9122744.7700000014</v>
      </c>
      <c r="H73" s="9">
        <v>1195155.71</v>
      </c>
      <c r="I73" s="9">
        <f t="shared" si="6"/>
        <v>10317900.48</v>
      </c>
      <c r="K73" s="9">
        <f t="shared" si="7"/>
        <v>10965665.710000001</v>
      </c>
    </row>
    <row r="74" spans="1:11" ht="18" customHeight="1" x14ac:dyDescent="0.25">
      <c r="A74" s="7" t="s">
        <v>77</v>
      </c>
      <c r="B74" s="8" t="s">
        <v>4</v>
      </c>
      <c r="C74" s="9">
        <v>687897.37</v>
      </c>
      <c r="D74" s="9">
        <v>59551.47</v>
      </c>
      <c r="E74" s="9">
        <f t="shared" si="5"/>
        <v>747448.84</v>
      </c>
      <c r="G74" s="9">
        <v>10207726.51</v>
      </c>
      <c r="H74" s="9">
        <v>2579763.4699999997</v>
      </c>
      <c r="I74" s="9">
        <f t="shared" si="6"/>
        <v>12787489.98</v>
      </c>
      <c r="K74" s="9">
        <f t="shared" si="7"/>
        <v>13534938.82</v>
      </c>
    </row>
    <row r="75" spans="1:11" ht="18" customHeight="1" x14ac:dyDescent="0.25">
      <c r="A75" s="7" t="s">
        <v>78</v>
      </c>
      <c r="B75" s="8" t="s">
        <v>71</v>
      </c>
      <c r="C75" s="9">
        <v>561146.99</v>
      </c>
      <c r="D75" s="9">
        <v>18944.18</v>
      </c>
      <c r="E75" s="9">
        <f t="shared" si="5"/>
        <v>580091.17000000004</v>
      </c>
      <c r="G75" s="9">
        <v>8326874.4699999988</v>
      </c>
      <c r="H75" s="9">
        <v>547282.99</v>
      </c>
      <c r="I75" s="9">
        <f t="shared" si="6"/>
        <v>8874157.459999999</v>
      </c>
      <c r="K75" s="9">
        <f t="shared" si="7"/>
        <v>9454248.629999999</v>
      </c>
    </row>
    <row r="76" spans="1:11" ht="18" customHeight="1" x14ac:dyDescent="0.25">
      <c r="A76" s="7" t="s">
        <v>79</v>
      </c>
      <c r="B76" s="8" t="s">
        <v>4</v>
      </c>
      <c r="C76" s="9">
        <v>1248198.17</v>
      </c>
      <c r="D76" s="9">
        <v>242324.46</v>
      </c>
      <c r="E76" s="9">
        <f t="shared" si="5"/>
        <v>1490522.63</v>
      </c>
      <c r="G76" s="9">
        <v>18522044.379999999</v>
      </c>
      <c r="H76" s="9">
        <v>8760143.3600000013</v>
      </c>
      <c r="I76" s="9">
        <f t="shared" si="6"/>
        <v>27282187.740000002</v>
      </c>
      <c r="K76" s="9">
        <f t="shared" si="7"/>
        <v>28772710.370000001</v>
      </c>
    </row>
    <row r="77" spans="1:11" ht="18" customHeight="1" x14ac:dyDescent="0.25">
      <c r="A77" s="7" t="s">
        <v>80</v>
      </c>
      <c r="B77" s="8" t="s">
        <v>4</v>
      </c>
      <c r="C77" s="9">
        <v>771983.23</v>
      </c>
      <c r="D77" s="9">
        <v>81158.36</v>
      </c>
      <c r="E77" s="9">
        <f t="shared" si="5"/>
        <v>853141.59</v>
      </c>
      <c r="G77" s="9">
        <v>11455478.780000001</v>
      </c>
      <c r="H77" s="9">
        <v>3000946.85</v>
      </c>
      <c r="I77" s="9">
        <f t="shared" si="6"/>
        <v>14456425.630000001</v>
      </c>
      <c r="K77" s="9">
        <f t="shared" si="7"/>
        <v>15309567.220000001</v>
      </c>
    </row>
    <row r="78" spans="1:11" ht="18" customHeight="1" x14ac:dyDescent="0.25">
      <c r="A78" s="7" t="s">
        <v>81</v>
      </c>
      <c r="B78" s="8" t="s">
        <v>7</v>
      </c>
      <c r="C78" s="9">
        <v>552079.21</v>
      </c>
      <c r="D78" s="9">
        <v>14970.2</v>
      </c>
      <c r="E78" s="9">
        <f t="shared" si="5"/>
        <v>567049.40999999992</v>
      </c>
      <c r="G78" s="9">
        <v>8192317.5099999988</v>
      </c>
      <c r="H78" s="9">
        <v>616515.5399999998</v>
      </c>
      <c r="I78" s="9">
        <f t="shared" si="6"/>
        <v>8808833.0499999989</v>
      </c>
      <c r="K78" s="9">
        <f t="shared" si="7"/>
        <v>9375882.459999999</v>
      </c>
    </row>
    <row r="79" spans="1:11" ht="18" customHeight="1" x14ac:dyDescent="0.25">
      <c r="A79" s="7" t="s">
        <v>82</v>
      </c>
      <c r="B79" s="8" t="s">
        <v>7</v>
      </c>
      <c r="C79" s="9">
        <v>719853.96</v>
      </c>
      <c r="D79" s="9">
        <v>88859.33</v>
      </c>
      <c r="E79" s="9">
        <f t="shared" si="5"/>
        <v>808713.28999999992</v>
      </c>
      <c r="G79" s="9">
        <v>10681931.270000003</v>
      </c>
      <c r="H79" s="9">
        <v>3017848.64</v>
      </c>
      <c r="I79" s="9">
        <f t="shared" si="6"/>
        <v>13699779.910000004</v>
      </c>
      <c r="K79" s="9">
        <f t="shared" si="7"/>
        <v>14508493.200000003</v>
      </c>
    </row>
    <row r="80" spans="1:11" ht="18" customHeight="1" x14ac:dyDescent="0.25">
      <c r="A80" s="7" t="s">
        <v>83</v>
      </c>
      <c r="B80" s="8" t="s">
        <v>7</v>
      </c>
      <c r="C80" s="9">
        <v>570674.42000000004</v>
      </c>
      <c r="D80" s="9">
        <v>17683.11</v>
      </c>
      <c r="E80" s="9">
        <f t="shared" si="5"/>
        <v>588357.53</v>
      </c>
      <c r="G80" s="9">
        <v>8468252.2899999991</v>
      </c>
      <c r="H80" s="9">
        <v>1346835.9700000002</v>
      </c>
      <c r="I80" s="9">
        <f t="shared" si="6"/>
        <v>9815088.2599999998</v>
      </c>
      <c r="K80" s="9">
        <f t="shared" si="7"/>
        <v>10403445.789999999</v>
      </c>
    </row>
    <row r="81" spans="1:11" ht="18" customHeight="1" x14ac:dyDescent="0.25">
      <c r="A81" s="7" t="s">
        <v>84</v>
      </c>
      <c r="B81" s="8" t="s">
        <v>71</v>
      </c>
      <c r="C81" s="9">
        <v>2357496.4</v>
      </c>
      <c r="D81" s="9">
        <v>445893.08</v>
      </c>
      <c r="E81" s="9">
        <f t="shared" si="5"/>
        <v>2803389.48</v>
      </c>
      <c r="F81" s="55"/>
      <c r="G81" s="9">
        <v>34982949</v>
      </c>
      <c r="H81" s="9">
        <v>17169496.799999997</v>
      </c>
      <c r="I81" s="9">
        <f t="shared" si="6"/>
        <v>52152445.799999997</v>
      </c>
      <c r="J81" s="55"/>
      <c r="K81" s="9">
        <f t="shared" si="7"/>
        <v>54955835.279999994</v>
      </c>
    </row>
    <row r="82" spans="1:11" s="16" customFormat="1" ht="18" customHeight="1" x14ac:dyDescent="0.2">
      <c r="A82" s="12" t="s">
        <v>112</v>
      </c>
      <c r="B82" s="13"/>
      <c r="C82" s="14">
        <f>+SUM(C4:C81)</f>
        <v>104467465.47</v>
      </c>
      <c r="D82" s="15">
        <f>+SUM(D4:D81)</f>
        <v>20080750.779999997</v>
      </c>
      <c r="E82" s="15">
        <f>+SUM(E4:E81)</f>
        <v>124548216.24999997</v>
      </c>
      <c r="G82" s="53">
        <f>+SUM(G4:G81)</f>
        <v>1550195375.7400002</v>
      </c>
      <c r="H82" s="53">
        <f>+SUM(H4:H81)</f>
        <v>731549335.56000006</v>
      </c>
      <c r="I82" s="15">
        <f>+SUM(I4:I81)</f>
        <v>2281744711.3000011</v>
      </c>
      <c r="K82" s="15">
        <f>+SUM(K4:K81)</f>
        <v>2406292927.5500002</v>
      </c>
    </row>
    <row r="83" spans="1:11" ht="14.25" x14ac:dyDescent="0.3">
      <c r="A83" s="17"/>
      <c r="B83" s="17"/>
      <c r="C83" s="17"/>
      <c r="G83" s="18"/>
      <c r="H83" s="18"/>
      <c r="I83" s="18"/>
    </row>
    <row r="84" spans="1:11" x14ac:dyDescent="0.25">
      <c r="A84" s="16" t="s">
        <v>113</v>
      </c>
    </row>
    <row r="85" spans="1:11" x14ac:dyDescent="0.25">
      <c r="A85" s="10" t="s">
        <v>114</v>
      </c>
      <c r="C85" s="63">
        <v>10341642757.74622</v>
      </c>
      <c r="D85" s="61">
        <v>0.16</v>
      </c>
      <c r="E85" s="64">
        <f>+D85*C85</f>
        <v>1654662841.2393951</v>
      </c>
    </row>
    <row r="86" spans="1:11" x14ac:dyDescent="0.25">
      <c r="A86" s="10" t="s">
        <v>115</v>
      </c>
      <c r="C86" s="63">
        <v>4175722702.3100004</v>
      </c>
      <c r="D86" s="61">
        <v>0.18</v>
      </c>
      <c r="E86" s="65">
        <f>+D86*C86</f>
        <v>751630086.41580009</v>
      </c>
    </row>
    <row r="87" spans="1:11" x14ac:dyDescent="0.25">
      <c r="E87" s="64">
        <f>SUM(E85:E86)</f>
        <v>2406292927.6551952</v>
      </c>
    </row>
    <row r="88" spans="1:11" ht="14.25" x14ac:dyDescent="0.3">
      <c r="K88" s="18" t="s">
        <v>86</v>
      </c>
    </row>
  </sheetData>
  <sortState ref="A4:K81">
    <sortCondition ref="A4:A81"/>
  </sortState>
  <mergeCells count="7">
    <mergeCell ref="C2:E2"/>
    <mergeCell ref="A2:A3"/>
    <mergeCell ref="B2:B3"/>
    <mergeCell ref="I2:I3"/>
    <mergeCell ref="K2:K3"/>
    <mergeCell ref="G2:G3"/>
    <mergeCell ref="H2:H3"/>
  </mergeCells>
  <printOptions horizontalCentered="1"/>
  <pageMargins left="0.35433070866141736" right="0.39370078740157483" top="0.23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3"/>
  <sheetViews>
    <sheetView showGridLines="0" workbookViewId="0">
      <selection activeCell="I23" sqref="I23"/>
    </sheetView>
  </sheetViews>
  <sheetFormatPr baseColWidth="10" defaultRowHeight="13.5" x14ac:dyDescent="0.25"/>
  <cols>
    <col min="1" max="1" width="27.28515625" style="20" customWidth="1"/>
    <col min="2" max="4" width="18.7109375" style="20" customWidth="1"/>
    <col min="5" max="5" width="5.5703125" style="10" customWidth="1"/>
    <col min="6" max="16384" width="11.42578125" style="10"/>
  </cols>
  <sheetData>
    <row r="1" spans="1:4" ht="18" customHeight="1" x14ac:dyDescent="0.25">
      <c r="A1" s="83" t="s">
        <v>120</v>
      </c>
      <c r="B1" s="84"/>
      <c r="C1" s="84"/>
      <c r="D1" s="85"/>
    </row>
    <row r="3" spans="1:4" s="2" customFormat="1" ht="18" customHeight="1" x14ac:dyDescent="0.2">
      <c r="A3" s="43"/>
      <c r="B3" s="76" t="s">
        <v>106</v>
      </c>
      <c r="C3" s="77"/>
      <c r="D3" s="78"/>
    </row>
    <row r="4" spans="1:4" s="1" customFormat="1" ht="18" customHeight="1" x14ac:dyDescent="0.2">
      <c r="A4" s="25" t="s">
        <v>89</v>
      </c>
      <c r="B4" s="25" t="s">
        <v>88</v>
      </c>
      <c r="C4" s="25" t="s">
        <v>87</v>
      </c>
      <c r="D4" s="25" t="s">
        <v>85</v>
      </c>
    </row>
    <row r="5" spans="1:4" s="2" customFormat="1" ht="18" customHeight="1" x14ac:dyDescent="0.2">
      <c r="A5" s="59" t="s">
        <v>121</v>
      </c>
      <c r="B5" s="24">
        <f>+B17+B11</f>
        <v>1654662841.2100003</v>
      </c>
      <c r="C5" s="24">
        <f>+C17+C11</f>
        <v>751630086.34000003</v>
      </c>
      <c r="D5" s="24">
        <f>+B5+C5</f>
        <v>2406292927.5500002</v>
      </c>
    </row>
    <row r="6" spans="1:4" s="2" customFormat="1" ht="18" customHeight="1" x14ac:dyDescent="0.2">
      <c r="A6" s="59" t="s">
        <v>122</v>
      </c>
      <c r="B6" s="24">
        <f>+B18+B12</f>
        <v>1067379135.2300001</v>
      </c>
      <c r="C6" s="24">
        <f>+C18+C12</f>
        <v>478522013.81</v>
      </c>
      <c r="D6" s="24">
        <f>+B6+C6</f>
        <v>1545901149.0400002</v>
      </c>
    </row>
    <row r="7" spans="1:4" s="2" customFormat="1" ht="18" customHeight="1" x14ac:dyDescent="0.2">
      <c r="A7" s="23"/>
      <c r="B7" s="22">
        <f>+B5/B6-1</f>
        <v>0.5502109668402424</v>
      </c>
      <c r="C7" s="22">
        <f>+C5/C6-1</f>
        <v>0.57073251522016544</v>
      </c>
      <c r="D7" s="22">
        <f>+D5/D6-1</f>
        <v>0.55656325700016507</v>
      </c>
    </row>
    <row r="8" spans="1:4" x14ac:dyDescent="0.25">
      <c r="B8" s="21"/>
      <c r="C8" s="21"/>
      <c r="D8" s="21"/>
    </row>
    <row r="9" spans="1:4" s="2" customFormat="1" ht="18" customHeight="1" x14ac:dyDescent="0.2">
      <c r="A9" s="43"/>
      <c r="B9" s="76" t="s">
        <v>107</v>
      </c>
      <c r="C9" s="77"/>
      <c r="D9" s="78"/>
    </row>
    <row r="10" spans="1:4" s="1" customFormat="1" ht="18" customHeight="1" x14ac:dyDescent="0.2">
      <c r="A10" s="25" t="s">
        <v>89</v>
      </c>
      <c r="B10" s="25" t="s">
        <v>88</v>
      </c>
      <c r="C10" s="25" t="s">
        <v>87</v>
      </c>
      <c r="D10" s="25" t="s">
        <v>85</v>
      </c>
    </row>
    <row r="11" spans="1:4" s="2" customFormat="1" ht="18" customHeight="1" x14ac:dyDescent="0.2">
      <c r="A11" s="59" t="s">
        <v>121</v>
      </c>
      <c r="B11" s="24">
        <f>+'Gtía May. - Jun. 2019'!G82</f>
        <v>1550195375.7400002</v>
      </c>
      <c r="C11" s="24">
        <f>+'Gtía May. - Jun. 2019'!H82</f>
        <v>731549335.56000006</v>
      </c>
      <c r="D11" s="24">
        <f>+B11+C11</f>
        <v>2281744711.3000002</v>
      </c>
    </row>
    <row r="12" spans="1:4" s="2" customFormat="1" ht="18" customHeight="1" x14ac:dyDescent="0.2">
      <c r="A12" s="59" t="s">
        <v>122</v>
      </c>
      <c r="B12" s="24">
        <v>1000329747.4400002</v>
      </c>
      <c r="C12" s="24">
        <v>447520645.77999997</v>
      </c>
      <c r="D12" s="24">
        <f>+B12+C12</f>
        <v>1447850393.2200003</v>
      </c>
    </row>
    <row r="13" spans="1:4" s="2" customFormat="1" ht="18" customHeight="1" x14ac:dyDescent="0.2">
      <c r="A13" s="23"/>
      <c r="B13" s="22">
        <f>+B11/B12-1</f>
        <v>0.54968437128576042</v>
      </c>
      <c r="C13" s="22">
        <f>+C11/C12-1</f>
        <v>0.63467170164843711</v>
      </c>
      <c r="D13" s="22">
        <f>+D11/D12-1</f>
        <v>0.57595337334918284</v>
      </c>
    </row>
    <row r="14" spans="1:4" x14ac:dyDescent="0.25">
      <c r="B14" s="21"/>
      <c r="C14" s="21"/>
      <c r="D14" s="21"/>
    </row>
    <row r="15" spans="1:4" s="2" customFormat="1" ht="18" customHeight="1" x14ac:dyDescent="0.2">
      <c r="A15" s="43"/>
      <c r="B15" s="76" t="s">
        <v>100</v>
      </c>
      <c r="C15" s="77"/>
      <c r="D15" s="78"/>
    </row>
    <row r="16" spans="1:4" s="1" customFormat="1" ht="18" customHeight="1" x14ac:dyDescent="0.2">
      <c r="A16" s="25" t="s">
        <v>89</v>
      </c>
      <c r="B16" s="25" t="s">
        <v>88</v>
      </c>
      <c r="C16" s="25" t="s">
        <v>87</v>
      </c>
      <c r="D16" s="25" t="s">
        <v>85</v>
      </c>
    </row>
    <row r="17" spans="1:5" s="2" customFormat="1" ht="18" customHeight="1" x14ac:dyDescent="0.2">
      <c r="A17" s="59" t="s">
        <v>121</v>
      </c>
      <c r="B17" s="24">
        <f>+'Gtía May. - Jun. 2019'!C82</f>
        <v>104467465.47</v>
      </c>
      <c r="C17" s="24">
        <f>+'Gtía May. - Jun. 2019'!D82</f>
        <v>20080750.779999997</v>
      </c>
      <c r="D17" s="24">
        <f>+B17+C17</f>
        <v>124548216.25</v>
      </c>
    </row>
    <row r="18" spans="1:5" s="2" customFormat="1" ht="18" customHeight="1" x14ac:dyDescent="0.2">
      <c r="A18" s="59" t="s">
        <v>122</v>
      </c>
      <c r="B18" s="24">
        <v>67049387.789999992</v>
      </c>
      <c r="C18" s="24">
        <v>31001368.03000002</v>
      </c>
      <c r="D18" s="24">
        <f>+B18+C18</f>
        <v>98050755.820000008</v>
      </c>
    </row>
    <row r="19" spans="1:5" s="2" customFormat="1" ht="18" customHeight="1" x14ac:dyDescent="0.2">
      <c r="A19" s="23"/>
      <c r="B19" s="22">
        <f>+B17/B18-1</f>
        <v>0.5580674024525647</v>
      </c>
      <c r="C19" s="22">
        <f>+C17/C18-1</f>
        <v>-0.35226243046539563</v>
      </c>
      <c r="D19" s="22">
        <f>+D17/D18-1</f>
        <v>0.27024228633834912</v>
      </c>
    </row>
    <row r="20" spans="1:5" s="31" customFormat="1" ht="23.25" customHeight="1" x14ac:dyDescent="0.2">
      <c r="A20" s="45" t="s">
        <v>90</v>
      </c>
      <c r="B20" s="46"/>
      <c r="C20" s="46"/>
      <c r="D20" s="46"/>
      <c r="E20" s="47"/>
    </row>
    <row r="21" spans="1:5" s="31" customFormat="1" ht="18" customHeight="1" x14ac:dyDescent="0.2">
      <c r="A21" s="48" t="s">
        <v>91</v>
      </c>
      <c r="B21" s="46"/>
      <c r="C21" s="46"/>
      <c r="D21" s="46"/>
      <c r="E21" s="47"/>
    </row>
    <row r="22" spans="1:5" ht="27" customHeight="1" x14ac:dyDescent="0.25">
      <c r="A22" s="86" t="s">
        <v>123</v>
      </c>
      <c r="B22" s="86"/>
      <c r="C22" s="86"/>
      <c r="D22" s="86"/>
      <c r="E22" s="86"/>
    </row>
    <row r="23" spans="1:5" ht="44.25" customHeight="1" x14ac:dyDescent="0.25">
      <c r="A23" s="86" t="s">
        <v>124</v>
      </c>
      <c r="B23" s="86"/>
      <c r="C23" s="86"/>
      <c r="D23" s="86"/>
      <c r="E23" s="86"/>
    </row>
    <row r="24" spans="1:5" x14ac:dyDescent="0.25">
      <c r="A24" s="49"/>
      <c r="B24" s="50"/>
      <c r="C24" s="50"/>
      <c r="D24" s="50"/>
      <c r="E24" s="19"/>
    </row>
    <row r="25" spans="1:5" s="31" customFormat="1" ht="18" customHeight="1" x14ac:dyDescent="0.2">
      <c r="A25" s="48" t="s">
        <v>92</v>
      </c>
      <c r="B25" s="46"/>
      <c r="C25" s="46"/>
      <c r="D25" s="46"/>
      <c r="E25" s="47"/>
    </row>
    <row r="26" spans="1:5" ht="27" customHeight="1" x14ac:dyDescent="0.25">
      <c r="A26" s="86" t="s">
        <v>125</v>
      </c>
      <c r="B26" s="86"/>
      <c r="C26" s="86"/>
      <c r="D26" s="86"/>
      <c r="E26" s="86"/>
    </row>
    <row r="27" spans="1:5" ht="40.5" customHeight="1" x14ac:dyDescent="0.25">
      <c r="A27" s="88" t="s">
        <v>126</v>
      </c>
      <c r="B27" s="88"/>
      <c r="C27" s="88"/>
      <c r="D27" s="88"/>
      <c r="E27" s="88"/>
    </row>
    <row r="28" spans="1:5" x14ac:dyDescent="0.25">
      <c r="A28" s="60"/>
      <c r="B28" s="60"/>
      <c r="C28" s="60"/>
      <c r="D28" s="60"/>
      <c r="E28" s="60"/>
    </row>
    <row r="29" spans="1:5" ht="18" customHeight="1" x14ac:dyDescent="0.25">
      <c r="A29" s="44"/>
      <c r="E29" s="52" t="s">
        <v>111</v>
      </c>
    </row>
    <row r="30" spans="1:5" ht="31.5" customHeight="1" x14ac:dyDescent="0.25">
      <c r="A30" s="87"/>
      <c r="B30" s="87"/>
      <c r="C30" s="87"/>
      <c r="D30" s="87"/>
      <c r="E30" s="87"/>
    </row>
    <row r="32" spans="1:5" ht="81.75" customHeight="1" x14ac:dyDescent="0.25">
      <c r="A32" s="87"/>
      <c r="B32" s="87"/>
      <c r="C32" s="87"/>
      <c r="D32" s="87"/>
      <c r="E32" s="87"/>
    </row>
    <row r="33" spans="1:5" ht="48.75" customHeight="1" x14ac:dyDescent="0.25">
      <c r="A33" s="87"/>
      <c r="B33" s="87"/>
      <c r="C33" s="87"/>
      <c r="D33" s="87"/>
      <c r="E33" s="87"/>
    </row>
  </sheetData>
  <mergeCells count="11">
    <mergeCell ref="A32:E32"/>
    <mergeCell ref="A33:E33"/>
    <mergeCell ref="A27:E27"/>
    <mergeCell ref="A26:E26"/>
    <mergeCell ref="A23:E23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zoomScale="68" zoomScaleNormal="68" workbookViewId="0">
      <selection activeCell="C20" sqref="C20"/>
    </sheetView>
  </sheetViews>
  <sheetFormatPr baseColWidth="10" defaultRowHeight="16.5" x14ac:dyDescent="0.3"/>
  <cols>
    <col min="1" max="2" width="29.140625" style="27" customWidth="1"/>
    <col min="3" max="3" width="29.140625" customWidth="1"/>
    <col min="4" max="4" width="29" style="56" customWidth="1"/>
    <col min="5" max="5" width="30.140625" style="56" customWidth="1"/>
    <col min="6" max="6" width="29.85546875" style="56" customWidth="1"/>
    <col min="7" max="7" width="11.42578125" style="56"/>
    <col min="8" max="8" width="19.140625" style="57" customWidth="1"/>
    <col min="9" max="9" width="19.28515625" style="57" customWidth="1"/>
    <col min="10" max="13" width="11.42578125" style="57"/>
    <col min="14" max="14" width="11.42578125" style="51"/>
    <col min="15" max="15" width="19.42578125" style="56" bestFit="1" customWidth="1"/>
    <col min="16" max="16" width="18" style="56" bestFit="1" customWidth="1"/>
    <col min="17" max="17" width="14.85546875" style="56" bestFit="1" customWidth="1"/>
    <col min="18" max="18" width="16.7109375" style="56" bestFit="1" customWidth="1"/>
    <col min="19" max="19" width="11.42578125" style="56"/>
    <col min="20" max="22" width="11.42578125" style="57"/>
  </cols>
  <sheetData>
    <row r="1" spans="1:22" s="26" customFormat="1" ht="22.5" customHeight="1" x14ac:dyDescent="0.3">
      <c r="A1" s="93" t="s">
        <v>120</v>
      </c>
      <c r="B1" s="93"/>
      <c r="C1" s="93"/>
      <c r="D1" s="27"/>
      <c r="E1" s="37"/>
      <c r="F1" s="38"/>
      <c r="G1" s="56"/>
      <c r="H1" s="94"/>
      <c r="I1" s="94"/>
      <c r="J1" s="94"/>
      <c r="K1" s="94"/>
      <c r="L1" s="94"/>
      <c r="M1" s="58"/>
      <c r="N1" s="62"/>
      <c r="O1" s="66"/>
      <c r="P1" s="66"/>
      <c r="Q1" s="66"/>
      <c r="R1" s="66"/>
      <c r="S1" s="66"/>
      <c r="T1" s="58"/>
      <c r="U1" s="58"/>
      <c r="V1" s="58"/>
    </row>
    <row r="2" spans="1:22" ht="12.75" customHeight="1" thickBot="1" x14ac:dyDescent="0.35">
      <c r="D2" s="37"/>
      <c r="E2" s="37"/>
      <c r="F2" s="38"/>
      <c r="H2" s="20"/>
      <c r="I2" s="20"/>
      <c r="J2"/>
      <c r="K2"/>
      <c r="L2"/>
    </row>
    <row r="3" spans="1:22" ht="36" customHeight="1" thickBot="1" x14ac:dyDescent="0.35">
      <c r="A3" s="89" t="s">
        <v>93</v>
      </c>
      <c r="B3" s="90"/>
      <c r="C3" s="56"/>
      <c r="D3" s="37"/>
      <c r="E3" s="37"/>
      <c r="F3" s="38"/>
      <c r="H3" s="95" t="s">
        <v>96</v>
      </c>
      <c r="I3" s="95"/>
      <c r="J3" s="95"/>
      <c r="K3" s="95"/>
      <c r="L3" s="95"/>
    </row>
    <row r="4" spans="1:22" ht="36" customHeight="1" thickTop="1" thickBot="1" x14ac:dyDescent="0.35">
      <c r="A4" s="33" t="s">
        <v>94</v>
      </c>
      <c r="B4" s="33" t="s">
        <v>95</v>
      </c>
      <c r="C4" s="56"/>
      <c r="D4" s="37"/>
      <c r="E4" s="37"/>
      <c r="F4" s="38"/>
      <c r="H4" s="1"/>
      <c r="I4" s="1"/>
      <c r="J4" s="1"/>
      <c r="K4" s="1"/>
      <c r="L4" s="1"/>
      <c r="O4" s="67"/>
      <c r="P4" s="68" t="s">
        <v>107</v>
      </c>
      <c r="Q4" s="68" t="s">
        <v>100</v>
      </c>
      <c r="R4" s="68" t="s">
        <v>85</v>
      </c>
    </row>
    <row r="5" spans="1:22" ht="36" customHeight="1" thickBot="1" x14ac:dyDescent="0.35">
      <c r="A5" s="36">
        <v>0.53</v>
      </c>
      <c r="B5" s="36">
        <v>0.55000000000000004</v>
      </c>
      <c r="C5" s="56"/>
      <c r="D5" s="37"/>
      <c r="E5" s="37"/>
      <c r="F5" s="38"/>
      <c r="H5" s="2"/>
      <c r="I5" s="2"/>
      <c r="J5" s="2"/>
      <c r="K5" s="2"/>
      <c r="L5" s="2"/>
      <c r="O5" s="69" t="s">
        <v>89</v>
      </c>
      <c r="P5" s="68" t="s">
        <v>85</v>
      </c>
      <c r="Q5" s="68" t="s">
        <v>85</v>
      </c>
      <c r="R5" s="68"/>
    </row>
    <row r="6" spans="1:22" ht="12.75" customHeight="1" thickBot="1" x14ac:dyDescent="0.35">
      <c r="C6" s="56"/>
      <c r="D6" s="37"/>
      <c r="E6" s="37"/>
      <c r="F6" s="38"/>
      <c r="H6" s="2"/>
      <c r="I6" s="2"/>
      <c r="J6" s="2"/>
      <c r="K6" s="2"/>
      <c r="L6" s="2"/>
      <c r="O6" s="67" t="s">
        <v>122</v>
      </c>
      <c r="P6" s="70">
        <f>+Observaciones!D12</f>
        <v>1447850393.2200003</v>
      </c>
      <c r="Q6" s="70">
        <f>+Observaciones!D18</f>
        <v>98050755.820000008</v>
      </c>
      <c r="R6" s="70">
        <f>+P6+Q6</f>
        <v>1545901149.0400002</v>
      </c>
    </row>
    <row r="7" spans="1:22" ht="36" customHeight="1" thickBot="1" x14ac:dyDescent="0.35">
      <c r="A7" s="89" t="s">
        <v>96</v>
      </c>
      <c r="B7" s="90"/>
      <c r="C7" s="56"/>
      <c r="D7" s="37"/>
      <c r="E7" s="37"/>
      <c r="F7" s="38"/>
      <c r="H7" s="2"/>
      <c r="I7" s="2"/>
      <c r="J7" s="2"/>
      <c r="K7" s="2"/>
      <c r="L7" s="2"/>
      <c r="O7" s="67" t="s">
        <v>121</v>
      </c>
      <c r="P7" s="70">
        <f>+Observaciones!D11</f>
        <v>2281744711.3000002</v>
      </c>
      <c r="Q7" s="70">
        <f>+Observaciones!D17</f>
        <v>124548216.25</v>
      </c>
      <c r="R7" s="70">
        <f>+P7+Q7</f>
        <v>2406292927.5500002</v>
      </c>
    </row>
    <row r="8" spans="1:22" ht="36" customHeight="1" thickTop="1" thickBot="1" x14ac:dyDescent="0.35">
      <c r="A8" s="33" t="s">
        <v>97</v>
      </c>
      <c r="B8" s="33" t="s">
        <v>98</v>
      </c>
      <c r="C8" s="56"/>
      <c r="D8" s="37"/>
      <c r="E8" s="37"/>
      <c r="F8" s="38"/>
      <c r="H8" s="20"/>
      <c r="I8" s="21"/>
      <c r="J8"/>
      <c r="K8"/>
      <c r="L8"/>
      <c r="O8" s="67"/>
      <c r="P8" s="71">
        <f>+P7/P6-1</f>
        <v>0.57595337334918284</v>
      </c>
      <c r="Q8" s="71">
        <f>+Q7/Q6-1</f>
        <v>0.27024228633834912</v>
      </c>
      <c r="R8" s="71">
        <f>+R7/R6-1</f>
        <v>0.55656325700016507</v>
      </c>
    </row>
    <row r="9" spans="1:22" ht="36" customHeight="1" thickBot="1" x14ac:dyDescent="0.35">
      <c r="A9" s="34">
        <f>+Observaciones!B7</f>
        <v>0.5502109668402424</v>
      </c>
      <c r="B9" s="35">
        <f>+Observaciones!C7</f>
        <v>0.57073251522016544</v>
      </c>
      <c r="C9" s="56"/>
      <c r="D9" s="37"/>
      <c r="E9" s="37"/>
      <c r="F9" s="38"/>
      <c r="H9" s="43"/>
      <c r="I9" s="2"/>
      <c r="J9" s="2"/>
      <c r="K9" s="2"/>
      <c r="L9" s="2"/>
      <c r="O9" s="72"/>
      <c r="P9" s="73"/>
      <c r="Q9" s="72"/>
      <c r="R9" s="72"/>
    </row>
    <row r="10" spans="1:22" ht="36" customHeight="1" thickBot="1" x14ac:dyDescent="0.35">
      <c r="A10" s="91">
        <f>+Observaciones!D7</f>
        <v>0.55656325700016507</v>
      </c>
      <c r="B10" s="92"/>
      <c r="C10" s="56"/>
      <c r="D10" s="37"/>
      <c r="E10" s="37"/>
      <c r="F10" s="38"/>
      <c r="H10" s="29"/>
      <c r="I10" s="30"/>
      <c r="J10"/>
      <c r="K10"/>
      <c r="L10"/>
    </row>
    <row r="11" spans="1:22" ht="17.25" x14ac:dyDescent="0.3">
      <c r="A11" s="42" t="s">
        <v>99</v>
      </c>
      <c r="C11" s="56"/>
      <c r="D11" s="37"/>
      <c r="E11" s="37"/>
      <c r="F11" s="38"/>
      <c r="H11" s="32"/>
      <c r="I11" s="30"/>
      <c r="J11"/>
      <c r="K11"/>
      <c r="L11"/>
    </row>
    <row r="12" spans="1:22" ht="17.25" x14ac:dyDescent="0.3">
      <c r="A12" s="42"/>
      <c r="C12" s="56"/>
      <c r="D12" s="37"/>
      <c r="E12" s="37"/>
      <c r="F12" s="38"/>
      <c r="H12"/>
      <c r="I12"/>
      <c r="J12"/>
      <c r="K12"/>
      <c r="L12"/>
    </row>
    <row r="13" spans="1:22" ht="17.25" x14ac:dyDescent="0.3">
      <c r="A13" s="42"/>
      <c r="C13" s="74"/>
      <c r="D13" s="37"/>
      <c r="E13" s="37"/>
      <c r="F13" s="38"/>
      <c r="H13" s="28"/>
      <c r="I13" s="20"/>
      <c r="J13"/>
      <c r="K13"/>
      <c r="L13"/>
    </row>
    <row r="14" spans="1:22" ht="17.25" x14ac:dyDescent="0.3">
      <c r="A14" s="42"/>
      <c r="C14" s="74"/>
      <c r="D14" s="37"/>
      <c r="E14" s="37"/>
      <c r="F14" s="38"/>
      <c r="H14" s="28"/>
      <c r="I14" s="20"/>
      <c r="J14"/>
      <c r="K14"/>
      <c r="L14"/>
    </row>
    <row r="15" spans="1:22" ht="17.25" x14ac:dyDescent="0.3">
      <c r="A15" s="42"/>
      <c r="C15" s="74"/>
      <c r="D15" s="37"/>
      <c r="E15" s="37"/>
      <c r="F15" s="38"/>
      <c r="H15" s="44"/>
      <c r="I15" s="20"/>
      <c r="J15"/>
      <c r="K15"/>
      <c r="L15"/>
    </row>
    <row r="16" spans="1:22" ht="17.25" x14ac:dyDescent="0.3">
      <c r="A16" s="42"/>
      <c r="C16" s="74"/>
      <c r="D16" s="37"/>
      <c r="E16" s="37"/>
      <c r="F16" s="38"/>
      <c r="H16"/>
      <c r="I16"/>
      <c r="J16"/>
      <c r="K16"/>
      <c r="L16"/>
    </row>
    <row r="17" spans="1:12" ht="17.25" x14ac:dyDescent="0.3">
      <c r="A17" s="42"/>
      <c r="C17" s="74"/>
      <c r="D17" s="37"/>
      <c r="E17" s="37"/>
      <c r="F17" s="38"/>
      <c r="H17" s="20"/>
      <c r="I17" s="20"/>
      <c r="J17"/>
      <c r="K17"/>
      <c r="L17"/>
    </row>
    <row r="18" spans="1:12" ht="17.25" x14ac:dyDescent="0.3">
      <c r="A18" s="42"/>
      <c r="C18" s="74"/>
      <c r="D18" s="40"/>
      <c r="E18" s="40"/>
      <c r="F18" s="41"/>
      <c r="H18" s="20"/>
      <c r="I18" s="20"/>
      <c r="J18"/>
      <c r="K18"/>
      <c r="L18"/>
    </row>
    <row r="19" spans="1:12" ht="31.5" x14ac:dyDescent="0.3">
      <c r="A19" s="42"/>
      <c r="C19" s="74"/>
      <c r="D19" s="39" t="s">
        <v>110</v>
      </c>
      <c r="E19" s="39" t="s">
        <v>109</v>
      </c>
      <c r="F19" s="39" t="s">
        <v>108</v>
      </c>
      <c r="H19" s="20"/>
      <c r="I19" s="20"/>
      <c r="J19"/>
      <c r="K19"/>
      <c r="L19"/>
    </row>
    <row r="20" spans="1:12" ht="17.25" x14ac:dyDescent="0.3">
      <c r="A20" s="42"/>
      <c r="C20" s="56"/>
      <c r="D20" s="27"/>
      <c r="E20" s="27"/>
      <c r="F20"/>
      <c r="H20" s="20"/>
      <c r="I20" s="20"/>
      <c r="J20"/>
      <c r="K20"/>
    </row>
    <row r="21" spans="1:12" ht="17.25" x14ac:dyDescent="0.3">
      <c r="A21" s="42"/>
      <c r="B21" s="52" t="s">
        <v>111</v>
      </c>
      <c r="C21" s="56"/>
      <c r="D21" s="27"/>
      <c r="E21" s="27"/>
      <c r="F21" s="52" t="s">
        <v>111</v>
      </c>
      <c r="L21" s="52" t="s">
        <v>111</v>
      </c>
    </row>
    <row r="22" spans="1:12" ht="17.25" x14ac:dyDescent="0.3">
      <c r="A22" s="42"/>
      <c r="C22" s="56"/>
      <c r="D22" s="27"/>
      <c r="E22" s="27"/>
      <c r="F22"/>
    </row>
    <row r="23" spans="1:12" ht="17.25" x14ac:dyDescent="0.3">
      <c r="A23" s="42"/>
      <c r="C23" s="56"/>
      <c r="D23" s="27"/>
      <c r="E23" s="27"/>
      <c r="F23"/>
    </row>
    <row r="25" spans="1:12" x14ac:dyDescent="0.3">
      <c r="D25" s="75"/>
    </row>
    <row r="26" spans="1:12" x14ac:dyDescent="0.3">
      <c r="D26" s="75"/>
    </row>
    <row r="27" spans="1:12" x14ac:dyDescent="0.3">
      <c r="C27" s="27"/>
      <c r="D27" s="75"/>
    </row>
  </sheetData>
  <mergeCells count="6">
    <mergeCell ref="A3:B3"/>
    <mergeCell ref="A7:B7"/>
    <mergeCell ref="A10:B10"/>
    <mergeCell ref="A1:C1"/>
    <mergeCell ref="H1:L1"/>
    <mergeCell ref="H3:L3"/>
  </mergeCells>
  <printOptions horizontalCentered="1"/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Gtía May. - Jun. 2019</vt:lpstr>
      <vt:lpstr>Observaciones</vt:lpstr>
      <vt:lpstr>Grafico I</vt:lpstr>
      <vt:lpstr>'Grafico I'!Área_de_impresión</vt:lpstr>
      <vt:lpstr>'Gtía May. - Jun. 2019'!Área_de_impresión</vt:lpstr>
      <vt:lpstr>Observaciones!Área_de_impresión</vt:lpstr>
      <vt:lpstr>'Gtía May. - Jun.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2019-08-13T14:59:03Z</cp:lastPrinted>
  <dcterms:created xsi:type="dcterms:W3CDTF">2018-06-01T14:08:41Z</dcterms:created>
  <dcterms:modified xsi:type="dcterms:W3CDTF">2019-08-13T15:24:48Z</dcterms:modified>
</cp:coreProperties>
</file>