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LMUN01\Compartidos 2019\Coparticipación\Informes de Coparticipación\Informes Bimestrales\"/>
    </mc:Choice>
  </mc:AlternateContent>
  <bookViews>
    <workbookView xWindow="600" yWindow="765" windowWidth="19635" windowHeight="6855"/>
  </bookViews>
  <sheets>
    <sheet name="Gtía Julio - Agosto 2019" sheetId="1" r:id="rId1"/>
    <sheet name="Observaciones" sheetId="2" r:id="rId2"/>
    <sheet name="Grafico I" sheetId="3" r:id="rId3"/>
  </sheets>
  <definedNames>
    <definedName name="_xlnm._FilterDatabase" localSheetId="0" hidden="1">'Gtía Julio - Agosto 2019'!$A$2:$F$83</definedName>
    <definedName name="_xlnm.Print_Area" localSheetId="2">'Grafico I'!$A$1:$L$21</definedName>
    <definedName name="_xlnm.Print_Area" localSheetId="0">'Gtía Julio - Agosto 2019'!$A$1:$M$84</definedName>
    <definedName name="_xlnm.Print_Area" localSheetId="1">Observaciones!$A$1:$E$29</definedName>
    <definedName name="Datos_1">#REF!</definedName>
    <definedName name="_xlnm.Print_Titles" localSheetId="0">'Gtía Julio - Agosto 2019'!$2:$2</definedName>
  </definedNames>
  <calcPr calcId="152511"/>
</workbook>
</file>

<file path=xl/calcChain.xml><?xml version="1.0" encoding="utf-8"?>
<calcChain xmlns="http://schemas.openxmlformats.org/spreadsheetml/2006/main">
  <c r="M81" i="1" l="1"/>
  <c r="M82" i="1"/>
  <c r="K82" i="1" l="1"/>
  <c r="D12" i="2" l="1"/>
  <c r="P6" i="3" s="1"/>
  <c r="I4" i="1"/>
  <c r="D82" i="1" l="1"/>
  <c r="C17" i="2" s="1"/>
  <c r="H82" i="1" l="1"/>
  <c r="G82" i="1"/>
  <c r="C82" i="1"/>
  <c r="B17" i="2" s="1"/>
  <c r="C6" i="2" l="1"/>
  <c r="B6" i="2"/>
  <c r="C11" i="2"/>
  <c r="B11" i="2"/>
  <c r="B5" i="2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B7" i="2" l="1"/>
  <c r="C13" i="2"/>
  <c r="C5" i="2"/>
  <c r="C7" i="2" s="1"/>
  <c r="B9" i="3" s="1"/>
  <c r="D6" i="2"/>
  <c r="A9" i="3"/>
  <c r="B13" i="2"/>
  <c r="D11" i="2"/>
  <c r="P7" i="3" s="1"/>
  <c r="P8" i="3" s="1"/>
  <c r="I82" i="1"/>
  <c r="D17" i="2"/>
  <c r="Q7" i="3" s="1"/>
  <c r="D18" i="2"/>
  <c r="Q6" i="3" s="1"/>
  <c r="R6" i="3" s="1"/>
  <c r="B19" i="2"/>
  <c r="C19" i="2"/>
  <c r="M1" i="1"/>
  <c r="Q8" i="3" l="1"/>
  <c r="R7" i="3"/>
  <c r="R8" i="3" s="1"/>
  <c r="D13" i="2"/>
  <c r="D19" i="2"/>
  <c r="D5" i="2"/>
  <c r="D7" i="2" s="1"/>
  <c r="A10" i="3" s="1"/>
  <c r="E60" i="1"/>
  <c r="M60" i="1" s="1"/>
  <c r="E10" i="1"/>
  <c r="M10" i="1" s="1"/>
  <c r="E14" i="1"/>
  <c r="M14" i="1" s="1"/>
  <c r="E18" i="1"/>
  <c r="M18" i="1" s="1"/>
  <c r="E22" i="1"/>
  <c r="M22" i="1" s="1"/>
  <c r="E26" i="1"/>
  <c r="M26" i="1" s="1"/>
  <c r="E30" i="1"/>
  <c r="M30" i="1" s="1"/>
  <c r="E34" i="1"/>
  <c r="M34" i="1" s="1"/>
  <c r="E38" i="1"/>
  <c r="M38" i="1" s="1"/>
  <c r="E42" i="1"/>
  <c r="M42" i="1" s="1"/>
  <c r="E72" i="1"/>
  <c r="M72" i="1" s="1"/>
  <c r="E76" i="1"/>
  <c r="M76" i="1" s="1"/>
  <c r="E46" i="1"/>
  <c r="M46" i="1" s="1"/>
  <c r="E50" i="1"/>
  <c r="M50" i="1" s="1"/>
  <c r="E54" i="1"/>
  <c r="M54" i="1" s="1"/>
  <c r="E58" i="1"/>
  <c r="M58" i="1" s="1"/>
  <c r="E62" i="1"/>
  <c r="M62" i="1" s="1"/>
  <c r="E66" i="1"/>
  <c r="M66" i="1" s="1"/>
  <c r="E70" i="1"/>
  <c r="M70" i="1" s="1"/>
  <c r="E74" i="1"/>
  <c r="M74" i="1" s="1"/>
  <c r="E4" i="1"/>
  <c r="M4" i="1" s="1"/>
  <c r="E8" i="1"/>
  <c r="M8" i="1" s="1"/>
  <c r="E12" i="1"/>
  <c r="M12" i="1" s="1"/>
  <c r="E16" i="1"/>
  <c r="M16" i="1" s="1"/>
  <c r="E20" i="1"/>
  <c r="M20" i="1" s="1"/>
  <c r="E24" i="1"/>
  <c r="M24" i="1" s="1"/>
  <c r="E28" i="1"/>
  <c r="M28" i="1" s="1"/>
  <c r="E32" i="1"/>
  <c r="M32" i="1" s="1"/>
  <c r="E36" i="1"/>
  <c r="M36" i="1" s="1"/>
  <c r="E40" i="1"/>
  <c r="M40" i="1" s="1"/>
  <c r="E44" i="1"/>
  <c r="M44" i="1" s="1"/>
  <c r="E48" i="1"/>
  <c r="M48" i="1" s="1"/>
  <c r="E52" i="1"/>
  <c r="M52" i="1" s="1"/>
  <c r="E56" i="1"/>
  <c r="M56" i="1" s="1"/>
  <c r="E64" i="1"/>
  <c r="M64" i="1" s="1"/>
  <c r="E68" i="1"/>
  <c r="M68" i="1" s="1"/>
  <c r="E6" i="1"/>
  <c r="M6" i="1" s="1"/>
  <c r="E78" i="1"/>
  <c r="M78" i="1" s="1"/>
  <c r="E80" i="1"/>
  <c r="M80" i="1" s="1"/>
  <c r="E5" i="1"/>
  <c r="M5" i="1" s="1"/>
  <c r="E7" i="1"/>
  <c r="M7" i="1" s="1"/>
  <c r="E9" i="1"/>
  <c r="M9" i="1" s="1"/>
  <c r="E11" i="1"/>
  <c r="M11" i="1" s="1"/>
  <c r="E13" i="1"/>
  <c r="M13" i="1" s="1"/>
  <c r="E15" i="1"/>
  <c r="M15" i="1" s="1"/>
  <c r="E17" i="1"/>
  <c r="M17" i="1" s="1"/>
  <c r="E19" i="1"/>
  <c r="M19" i="1" s="1"/>
  <c r="E21" i="1"/>
  <c r="M21" i="1" s="1"/>
  <c r="E23" i="1"/>
  <c r="M23" i="1" s="1"/>
  <c r="E25" i="1"/>
  <c r="M25" i="1" s="1"/>
  <c r="E27" i="1"/>
  <c r="M27" i="1" s="1"/>
  <c r="E29" i="1"/>
  <c r="M29" i="1" s="1"/>
  <c r="E31" i="1"/>
  <c r="M31" i="1" s="1"/>
  <c r="E33" i="1"/>
  <c r="M33" i="1" s="1"/>
  <c r="E35" i="1"/>
  <c r="M35" i="1" s="1"/>
  <c r="E37" i="1"/>
  <c r="M37" i="1" s="1"/>
  <c r="E39" i="1"/>
  <c r="M39" i="1" s="1"/>
  <c r="E41" i="1"/>
  <c r="M41" i="1" s="1"/>
  <c r="E43" i="1"/>
  <c r="M43" i="1" s="1"/>
  <c r="E45" i="1"/>
  <c r="M45" i="1" s="1"/>
  <c r="E47" i="1"/>
  <c r="M47" i="1" s="1"/>
  <c r="E49" i="1"/>
  <c r="M49" i="1" s="1"/>
  <c r="E51" i="1"/>
  <c r="M51" i="1" s="1"/>
  <c r="E53" i="1"/>
  <c r="M53" i="1" s="1"/>
  <c r="E55" i="1"/>
  <c r="M55" i="1" s="1"/>
  <c r="E57" i="1"/>
  <c r="M57" i="1" s="1"/>
  <c r="E59" i="1"/>
  <c r="M59" i="1" s="1"/>
  <c r="E61" i="1"/>
  <c r="M61" i="1" s="1"/>
  <c r="E63" i="1"/>
  <c r="M63" i="1" s="1"/>
  <c r="E67" i="1"/>
  <c r="M67" i="1" s="1"/>
  <c r="E69" i="1"/>
  <c r="M69" i="1" s="1"/>
  <c r="E71" i="1"/>
  <c r="M71" i="1" s="1"/>
  <c r="E75" i="1"/>
  <c r="M75" i="1" s="1"/>
  <c r="E77" i="1"/>
  <c r="M77" i="1" s="1"/>
  <c r="E81" i="1"/>
  <c r="E65" i="1" l="1"/>
  <c r="M65" i="1" s="1"/>
  <c r="E73" i="1"/>
  <c r="M73" i="1" s="1"/>
  <c r="E79" i="1"/>
  <c r="M79" i="1" s="1"/>
  <c r="E82" i="1" l="1"/>
</calcChain>
</file>

<file path=xl/sharedStrings.xml><?xml version="1.0" encoding="utf-8"?>
<sst xmlns="http://schemas.openxmlformats.org/spreadsheetml/2006/main" count="224" uniqueCount="125">
  <si>
    <t>Impreso el:</t>
  </si>
  <si>
    <t>MUNICIPIOS</t>
  </si>
  <si>
    <t>Partido Político</t>
  </si>
  <si>
    <t xml:space="preserve"> 1º DE MAYO</t>
  </si>
  <si>
    <t>Cambiemos</t>
  </si>
  <si>
    <t xml:space="preserve"> ALCARAZ</t>
  </si>
  <si>
    <t xml:space="preserve"> ALDEA SAN ANTONIO</t>
  </si>
  <si>
    <t>FPV</t>
  </si>
  <si>
    <t xml:space="preserve"> ARANGUREN</t>
  </si>
  <si>
    <t>Vecinalista</t>
  </si>
  <si>
    <t xml:space="preserve"> BASAVILBASO</t>
  </si>
  <si>
    <t xml:space="preserve"> BOVRIL</t>
  </si>
  <si>
    <t xml:space="preserve"> CASEROS</t>
  </si>
  <si>
    <t xml:space="preserve"> CEIBAS</t>
  </si>
  <si>
    <t xml:space="preserve"> CERRITO</t>
  </si>
  <si>
    <t xml:space="preserve"> CHAJARI</t>
  </si>
  <si>
    <t xml:space="preserve"> COLON</t>
  </si>
  <si>
    <t xml:space="preserve"> COLONIA AVELLANEDA</t>
  </si>
  <si>
    <t xml:space="preserve"> COLONIA AYUI</t>
  </si>
  <si>
    <t xml:space="preserve"> COLONIA ELIA</t>
  </si>
  <si>
    <t xml:space="preserve"> CONCEPCION DEL URUGUAY</t>
  </si>
  <si>
    <t xml:space="preserve"> CONCORDIA</t>
  </si>
  <si>
    <t xml:space="preserve"> CONSCRIPTO BERNARDI</t>
  </si>
  <si>
    <t xml:space="preserve"> CRESPO</t>
  </si>
  <si>
    <t xml:space="preserve"> DIAMANTE</t>
  </si>
  <si>
    <t xml:space="preserve"> ENRIQUE CARBO</t>
  </si>
  <si>
    <t xml:space="preserve"> ESTANCIA GRANDE</t>
  </si>
  <si>
    <t xml:space="preserve"> FEDERACION</t>
  </si>
  <si>
    <t xml:space="preserve"> FEDERAL</t>
  </si>
  <si>
    <t xml:space="preserve"> GENERAL CAMPOS</t>
  </si>
  <si>
    <t xml:space="preserve"> GENERAL GALARZA</t>
  </si>
  <si>
    <t xml:space="preserve"> GENERAL RAMIREZ</t>
  </si>
  <si>
    <t xml:space="preserve"> GILBERT</t>
  </si>
  <si>
    <t xml:space="preserve"> GOBERNADOR MACIA</t>
  </si>
  <si>
    <t xml:space="preserve"> GOBERNADOR MANSILLA</t>
  </si>
  <si>
    <t xml:space="preserve"> GUALEGUAY</t>
  </si>
  <si>
    <t xml:space="preserve"> GUALEGUAYCHU</t>
  </si>
  <si>
    <t xml:space="preserve"> HASENKAMP</t>
  </si>
  <si>
    <t xml:space="preserve"> HERNANDEZ</t>
  </si>
  <si>
    <t xml:space="preserve"> HERRERA</t>
  </si>
  <si>
    <t xml:space="preserve"> IBICUY</t>
  </si>
  <si>
    <t xml:space="preserve"> LA CRIOLLA</t>
  </si>
  <si>
    <t xml:space="preserve"> LA PAZ</t>
  </si>
  <si>
    <t xml:space="preserve"> LARROQUE</t>
  </si>
  <si>
    <t xml:space="preserve"> LIBERTADOR SAN MARTIN</t>
  </si>
  <si>
    <t xml:space="preserve"> LOS CHARRUAS</t>
  </si>
  <si>
    <t xml:space="preserve"> LOS CONQUISTADORES</t>
  </si>
  <si>
    <t xml:space="preserve"> LUCAS GONZALEZ</t>
  </si>
  <si>
    <t xml:space="preserve"> MARIA GRANDE</t>
  </si>
  <si>
    <t xml:space="preserve"> NOGOYA</t>
  </si>
  <si>
    <t xml:space="preserve"> ORO VERDE</t>
  </si>
  <si>
    <t xml:space="preserve"> PARANA</t>
  </si>
  <si>
    <t xml:space="preserve"> PIEDRAS BLANCAS</t>
  </si>
  <si>
    <t xml:space="preserve"> PRONUNCIAMIENTO</t>
  </si>
  <si>
    <t xml:space="preserve"> PUEBLO GENERAL BELGRANO</t>
  </si>
  <si>
    <t xml:space="preserve"> PUERTO YERUA</t>
  </si>
  <si>
    <t xml:space="preserve"> ROSARIO DEL TALA</t>
  </si>
  <si>
    <t xml:space="preserve"> SAN BENITO</t>
  </si>
  <si>
    <t xml:space="preserve"> SAN GUSTAVO</t>
  </si>
  <si>
    <t xml:space="preserve"> SAN JAIME </t>
  </si>
  <si>
    <t xml:space="preserve"> SAN JOSE</t>
  </si>
  <si>
    <t xml:space="preserve"> SAN JOSE DE FELICIANO</t>
  </si>
  <si>
    <t xml:space="preserve"> SAN JUSTO</t>
  </si>
  <si>
    <t xml:space="preserve"> SAN SALVADOR </t>
  </si>
  <si>
    <t xml:space="preserve"> SANTA ANA</t>
  </si>
  <si>
    <t xml:space="preserve"> SANTA ANITA</t>
  </si>
  <si>
    <t xml:space="preserve"> SANTA ELENA</t>
  </si>
  <si>
    <t xml:space="preserve"> SAUCE LUNA</t>
  </si>
  <si>
    <t xml:space="preserve"> SEGUI</t>
  </si>
  <si>
    <t xml:space="preserve"> TABOSSI</t>
  </si>
  <si>
    <t xml:space="preserve"> UBAJAY</t>
  </si>
  <si>
    <t>Unión Popular</t>
  </si>
  <si>
    <t xml:space="preserve"> URDINARRAIN</t>
  </si>
  <si>
    <t xml:space="preserve"> VALLE MARIA</t>
  </si>
  <si>
    <t xml:space="preserve"> VIALE</t>
  </si>
  <si>
    <t xml:space="preserve"> VICTORIA</t>
  </si>
  <si>
    <t xml:space="preserve"> VILLA CLARA</t>
  </si>
  <si>
    <t xml:space="preserve"> VILLA DEL ROSARIO</t>
  </si>
  <si>
    <t xml:space="preserve"> VILLA DOMINGUEZ</t>
  </si>
  <si>
    <t xml:space="preserve"> VILLA ELISA</t>
  </si>
  <si>
    <t xml:space="preserve"> VILLA HERNANDARIAS</t>
  </si>
  <si>
    <t xml:space="preserve"> VILLA MANTERO</t>
  </si>
  <si>
    <t xml:space="preserve"> VILLA PARANACITO</t>
  </si>
  <si>
    <t xml:space="preserve"> VILLA URQUIZA</t>
  </si>
  <si>
    <t xml:space="preserve"> VILLAGUAY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</si>
  <si>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</si>
  <si>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</si>
  <si>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</si>
  <si>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</si>
  <si>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</si>
  <si>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</si>
  <si>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</si>
  <si>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</si>
  <si>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</si>
  <si>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</si>
  <si>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</si>
  <si>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</si>
  <si>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</si>
  <si>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</si>
  <si>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</si>
  <si>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</si>
  <si>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</si>
  <si>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</si>
  <si>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</si>
  <si>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</si>
  <si>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</si>
  <si>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</si>
  <si>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</si>
  <si>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</si>
  <si>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</si>
  <si>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</si>
  <si>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</si>
  <si>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</si>
  <si>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Coparticipación Julio - Agosto 2019 - Fuente: SIAF</t>
  </si>
  <si>
    <t>GARANTÍA JULIO - AGOSTO 2019</t>
  </si>
  <si>
    <t>COPARTICIPACIÓN DIARIA TOTAL          JULIO - AGOSTO 2019</t>
  </si>
  <si>
    <t>TOTAL COPARTICIPADO EN JULIO - AGOSTO 2019</t>
  </si>
  <si>
    <t>Ajuste por aplicación Ind. Prov. 2019</t>
  </si>
  <si>
    <t>4º BIMESTRE 2019 (contra mismo período de 2018)</t>
  </si>
  <si>
    <t>Julio - Agosto 2019</t>
  </si>
  <si>
    <t>Julio - Agosto 2018</t>
  </si>
  <si>
    <t>El Total Coparticipado a Municipios por Impuestos Nacionales registra un incremento del 56% en el bimestre Julio - Agosto de 2019, respecto al mismo período del año anterior.</t>
  </si>
  <si>
    <t xml:space="preserve">En este período, tanto la Garantía como la Coparticipación Diaria se incrementaron respecto del mismo bimestre del año anterior. La Garantía Nacional se incrementó un 74% motivada por el vencimiento del Impuesto sobre los Bienes Personales Régimen General en el mes de Julio y por el vencimiento del Régimen de Anticipos 2019 en el mes de Agosto. </t>
  </si>
  <si>
    <t>El Total Coparticipado a Municipios por Impuestos Provinciales durante el bimestre Julio - Agosto de 2019, registra un aumento del 44% respecto del mismo período del año anterior.</t>
  </si>
  <si>
    <t>Durante el bimestre de referencia, operó el vencimiento del Impuesto Inmobiliario Rural (en el mes de Julio) y del Impuesto Inmobiliario Urbano (en el mes de Agosto).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</si>
</sst>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$-2C0A]\ * #,##0_ ;_ [$$-2C0A]\ * \-#,##0_ ;_ [$$-2C0A]\ * &quot;-&quot;_ ;_ @_ "/>
    <numFmt numFmtId="167" formatCode="0.00000"/>
    <numFmt numFmtId="168" formatCode="_ &quot;$&quot;\ * #,##0_ ;_ &quot;$&quot;\ * \-#,##0_ ;_ &quot;$&quot;\ * &quot;-&quot;??_ ;_ @_ "/>
    <numFmt numFmtId="169" formatCode="_ [$€-2]\ * #,##0.00_ ;_ [$€-2]\ * \-#,##0.00_ ;_ [$€-2]\ * &quot;-&quot;??_ "/>
    <numFmt numFmtId="170" formatCode="_ &quot;$&quot;\ * #,##0.0000_ ;_ &quot;$&quot;\ * \-#,##0.0000_ ;_ &quot;$&quot;\ * &quot;-&quot;??_ ;_ @_ "/>
    <numFmt numFmtId="171" formatCode="_(* #,##0.00_);_(* \(#,##0.00\);_(* \-??_);_(@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3" fillId="0" borderId="0" applyFont="0" applyFill="0" applyBorder="0" applyAlignment="0" applyProtection="0"/>
    <xf numFmtId="166" fontId="3" fillId="0" borderId="0"/>
    <xf numFmtId="165" fontId="3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16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170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9" fillId="0" borderId="0"/>
    <xf numFmtId="0" fontId="2" fillId="0" borderId="0"/>
    <xf numFmtId="0" fontId="7" fillId="23" borderId="9" applyNumberFormat="0" applyFont="0" applyAlignment="0" applyProtection="0"/>
    <xf numFmtId="0" fontId="20" fillId="21" borderId="10" applyNumberForma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2" borderId="2" xfId="2" applyFont="1" applyFill="1" applyBorder="1" applyAlignment="1">
      <alignment horizontal="left"/>
    </xf>
    <xf numFmtId="167" fontId="5" fillId="2" borderId="2" xfId="3" applyNumberFormat="1" applyFont="1" applyFill="1" applyBorder="1" applyAlignment="1">
      <alignment horizontal="center"/>
    </xf>
    <xf numFmtId="168" fontId="5" fillId="0" borderId="2" xfId="1" applyNumberFormat="1" applyFont="1" applyBorder="1" applyAlignment="1"/>
    <xf numFmtId="0" fontId="5" fillId="0" borderId="0" xfId="0" applyFont="1"/>
    <xf numFmtId="166" fontId="5" fillId="2" borderId="2" xfId="2" applyFont="1" applyFill="1" applyBorder="1"/>
    <xf numFmtId="166" fontId="4" fillId="2" borderId="2" xfId="2" applyFont="1" applyFill="1" applyBorder="1" applyAlignment="1">
      <alignment horizontal="left"/>
    </xf>
    <xf numFmtId="0" fontId="4" fillId="0" borderId="2" xfId="0" applyFont="1" applyBorder="1"/>
    <xf numFmtId="168" fontId="4" fillId="0" borderId="2" xfId="1" quotePrefix="1" applyNumberFormat="1" applyFont="1" applyBorder="1" applyAlignment="1"/>
    <xf numFmtId="168" fontId="4" fillId="0" borderId="2" xfId="1" applyNumberFormat="1" applyFont="1" applyBorder="1" applyAlignment="1"/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4" applyFont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horizontal="center"/>
    </xf>
    <xf numFmtId="165" fontId="5" fillId="0" borderId="0" xfId="43" applyFont="1" applyAlignment="1">
      <alignment horizontal="center"/>
    </xf>
    <xf numFmtId="9" fontId="5" fillId="0" borderId="2" xfId="5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2" xfId="43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4" fillId="24" borderId="14" xfId="0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9" fontId="27" fillId="25" borderId="15" xfId="0" applyNumberFormat="1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9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2" fillId="0" borderId="0" xfId="0" applyFont="1"/>
    <xf numFmtId="0" fontId="5" fillId="0" borderId="0" xfId="0" applyFont="1" applyAlignment="1">
      <alignment horizontal="right"/>
    </xf>
    <xf numFmtId="168" fontId="4" fillId="0" borderId="22" xfId="1" applyNumberFormat="1" applyFont="1" applyBorder="1" applyAlignment="1"/>
    <xf numFmtId="0" fontId="5" fillId="0" borderId="0" xfId="0" applyFont="1" applyBorder="1"/>
    <xf numFmtId="0" fontId="5" fillId="0" borderId="21" xfId="0" applyFont="1" applyBorder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/>
    <xf numFmtId="43" fontId="5" fillId="0" borderId="0" xfId="58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24" fillId="24" borderId="12" xfId="0" applyFont="1" applyFill="1" applyBorder="1" applyAlignment="1">
      <alignment horizontal="center" vertical="center" wrapText="1" readingOrder="1"/>
    </xf>
    <xf numFmtId="0" fontId="24" fillId="24" borderId="13" xfId="0" applyFont="1" applyFill="1" applyBorder="1" applyAlignment="1">
      <alignment horizontal="center" vertical="center" wrapText="1" readingOrder="1"/>
    </xf>
    <xf numFmtId="9" fontId="27" fillId="26" borderId="16" xfId="0" applyNumberFormat="1" applyFont="1" applyFill="1" applyBorder="1" applyAlignment="1">
      <alignment horizontal="center" vertical="center" wrapText="1" readingOrder="1"/>
    </xf>
    <xf numFmtId="9" fontId="27" fillId="26" borderId="17" xfId="0" applyNumberFormat="1" applyFont="1" applyFill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65" fontId="35" fillId="0" borderId="0" xfId="43" applyFont="1" applyBorder="1" applyAlignment="1">
      <alignment horizontal="center" vertical="center"/>
    </xf>
    <xf numFmtId="9" fontId="35" fillId="0" borderId="0" xfId="52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3" fontId="35" fillId="0" borderId="0" xfId="0" applyNumberFormat="1" applyFont="1" applyAlignment="1">
      <alignment vertical="center"/>
    </xf>
    <xf numFmtId="0" fontId="23" fillId="0" borderId="0" xfId="0" applyFont="1" applyBorder="1"/>
    <xf numFmtId="0" fontId="0" fillId="0" borderId="0" xfId="0" applyBorder="1"/>
    <xf numFmtId="0" fontId="33" fillId="0" borderId="0" xfId="0" applyFont="1" applyBorder="1"/>
    <xf numFmtId="43" fontId="23" fillId="0" borderId="0" xfId="58" applyFont="1" applyBorder="1"/>
    <xf numFmtId="9" fontId="33" fillId="0" borderId="0" xfId="59" applyFont="1" applyBorder="1"/>
  </cellXfs>
  <cellStyles count="6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" xfId="58" builtinId="3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3" xfId="46"/>
    <cellStyle name="Normal 3 2" xfId="47"/>
    <cellStyle name="Normal 4" xfId="48"/>
    <cellStyle name="Normal 5" xfId="2"/>
    <cellStyle name="Normal 6" xfId="56"/>
    <cellStyle name="Note" xfId="49"/>
    <cellStyle name="Output" xfId="50"/>
    <cellStyle name="Porcentaje" xfId="59" builtinId="5"/>
    <cellStyle name="Porcentaje 2" xfId="51"/>
    <cellStyle name="Porcentaje 3" xfId="52"/>
    <cellStyle name="Porcentaje 4" xfId="53"/>
    <cellStyle name="Porcentaje 5" xfId="57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'Grafico I'!$P$4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'Grafico I'!$O$6:$O$7</c:f>
              <c:strCache>
                <c:ptCount val="2"/>
                <c:pt idx="0">
                  <c:v>Julio - Agosto 2018</c:v>
                </c:pt>
                <c:pt idx="1">
                  <c:v>Julio - Agosto 2019</c:v>
                </c:pt>
              </c:strCache>
            </c:strRef>
          </c:cat>
          <c:val>
            <c:numRef>
              <c:f>'Grafico I'!$P$6:$P$7</c:f>
              <c:numCache>
                <c:formatCode>_ * #,##0.00_ ;_ * \-#,##0.00_ ;_ * "-"??_ ;_ @_ </c:formatCode>
                <c:ptCount val="2"/>
                <c:pt idx="0">
                  <c:v>1288418992.8799999</c:v>
                </c:pt>
                <c:pt idx="1">
                  <c:v>1948648058.7050884</c:v>
                </c:pt>
              </c:numCache>
            </c:numRef>
          </c:val>
        </c:ser>
        <c:ser>
          <c:idx val="0"/>
          <c:order val="1"/>
          <c:tx>
            <c:strRef>
              <c:f>'Grafico I'!$Q$4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'Grafico I'!$O$6:$O$7</c:f>
              <c:strCache>
                <c:ptCount val="2"/>
                <c:pt idx="0">
                  <c:v>Julio - Agosto 2018</c:v>
                </c:pt>
                <c:pt idx="1">
                  <c:v>Julio - Agosto 2019</c:v>
                </c:pt>
              </c:strCache>
            </c:strRef>
          </c:cat>
          <c:val>
            <c:numRef>
              <c:f>'Grafico I'!$Q$6:$Q$7</c:f>
              <c:numCache>
                <c:formatCode>_ * #,##0.00_ ;_ * \-#,##0.00_ ;_ * "-"??_ ;_ @_ </c:formatCode>
                <c:ptCount val="2"/>
                <c:pt idx="0">
                  <c:v>196339859.37</c:v>
                </c:pt>
                <c:pt idx="1">
                  <c:v>310750620.46000004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333336"/>
        <c:axId val="246780664"/>
      </c:barChart>
      <c:catAx>
        <c:axId val="245333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246780664"/>
        <c:crosses val="autoZero"/>
        <c:auto val="1"/>
        <c:lblAlgn val="ctr"/>
        <c:lblOffset val="100"/>
        <c:noMultiLvlLbl val="0"/>
      </c:catAx>
      <c:valAx>
        <c:axId val="246780664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2453333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es-AR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es-AR"/>
          </a:p>
        </c:txPr>
      </c:legendEntry>
      <c:layout>
        <c:manualLayout>
          <c:xMode val="edge"/>
          <c:yMode val="edge"/>
          <c:x val="0.14763073366003543"/>
          <c:y val="0.78419398836199161"/>
          <c:w val="0.7663526405321881"/>
          <c:h val="0.2158060116380084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61911</xdr:rowOff>
    </xdr:from>
    <xdr:to>
      <xdr:col>11</xdr:col>
      <xdr:colOff>657225</xdr:colOff>
      <xdr:row>18</xdr:row>
      <xdr:rowOff>28574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3</xdr:row>
      <xdr:rowOff>56030</xdr:rowOff>
    </xdr:from>
    <xdr:to>
      <xdr:col>3</xdr:col>
      <xdr:colOff>1799059</xdr:colOff>
      <xdr:row>17</xdr:row>
      <xdr:rowOff>201512</xdr:rowOff>
    </xdr:to>
    <xdr:sp macro="" textlink="">
      <xdr:nvSpPr>
        <xdr:cNvPr id="9" name="3 Flecha arriba"/>
        <xdr:cNvSpPr/>
      </xdr:nvSpPr>
      <xdr:spPr>
        <a:xfrm>
          <a:off x="5983941" y="966508"/>
          <a:ext cx="1656184" cy="4655850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56%</a:t>
          </a:r>
        </a:p>
      </xdr:txBody>
    </xdr:sp>
    <xdr:clientData/>
  </xdr:twoCellAnchor>
  <xdr:twoCellAnchor>
    <xdr:from>
      <xdr:col>4</xdr:col>
      <xdr:colOff>152400</xdr:colOff>
      <xdr:row>6</xdr:row>
      <xdr:rowOff>224118</xdr:rowOff>
    </xdr:from>
    <xdr:to>
      <xdr:col>4</xdr:col>
      <xdr:colOff>1808584</xdr:colOff>
      <xdr:row>18</xdr:row>
      <xdr:rowOff>3746</xdr:rowOff>
    </xdr:to>
    <xdr:sp macro="" textlink="">
      <xdr:nvSpPr>
        <xdr:cNvPr id="10" name="4 Flecha arriba"/>
        <xdr:cNvSpPr/>
      </xdr:nvSpPr>
      <xdr:spPr>
        <a:xfrm>
          <a:off x="7926481" y="2227169"/>
          <a:ext cx="1656184" cy="3421540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44%</a:t>
          </a:r>
        </a:p>
      </xdr:txBody>
    </xdr:sp>
    <xdr:clientData/>
  </xdr:twoCellAnchor>
  <xdr:twoCellAnchor>
    <xdr:from>
      <xdr:col>5</xdr:col>
      <xdr:colOff>152400</xdr:colOff>
      <xdr:row>3</xdr:row>
      <xdr:rowOff>420221</xdr:rowOff>
    </xdr:from>
    <xdr:to>
      <xdr:col>5</xdr:col>
      <xdr:colOff>1808584</xdr:colOff>
      <xdr:row>18</xdr:row>
      <xdr:rowOff>1861</xdr:rowOff>
    </xdr:to>
    <xdr:sp macro="" textlink="">
      <xdr:nvSpPr>
        <xdr:cNvPr id="11" name="5 Flecha arriba"/>
        <xdr:cNvSpPr/>
      </xdr:nvSpPr>
      <xdr:spPr>
        <a:xfrm>
          <a:off x="9929532" y="1330699"/>
          <a:ext cx="1656184" cy="4316125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52%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0.79441</cdr:x>
      <cdr:y>0.03494</cdr:y>
    </cdr:from>
    <cdr:to>
      <cdr:x>1</cdr:x>
      <cdr:y>0.12955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60231" y="164269"/>
          <a:ext cx="973133" cy="444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</a:t>
          </a:r>
          <a:r>
            <a:rPr lang="es-AR" sz="1600" b="1">
              <a:latin typeface="Century Gothic" pitchFamily="34" charset="0"/>
            </a:rPr>
            <a:t>52 %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84"/>
  <sheetViews>
    <sheetView showGridLines="0" tabSelected="1" workbookViewId="0">
      <selection activeCell="M82" sqref="M82"/>
    </sheetView>
  </sheetViews>
  <sheetFormatPr baseColWidth="10" defaultColWidth="11.42578125" defaultRowHeight="13.5" x14ac:dyDescent="0.25"/>
  <cols>
    <col min="1" max="1" width="28.42578125" style="10" customWidth="1"/>
    <col min="2" max="2" width="14.7109375" style="10" bestFit="1" customWidth="1"/>
    <col min="3" max="5" width="17.28515625" style="10" customWidth="1"/>
    <col min="6" max="6" width="2.42578125" style="10" customWidth="1"/>
    <col min="7" max="8" width="19.28515625" style="10" hidden="1" customWidth="1"/>
    <col min="9" max="9" width="21.5703125" style="10" customWidth="1"/>
    <col min="10" max="10" width="2.7109375" style="10" customWidth="1"/>
    <col min="11" max="11" width="21.42578125" style="10" customWidth="1"/>
    <col min="12" max="12" width="2.7109375" style="10" customWidth="1"/>
    <col min="13" max="13" width="21.42578125" style="10" customWidth="1"/>
    <col min="14" max="16384" width="11.42578125" style="10"/>
  </cols>
  <sheetData>
    <row r="1" spans="1:15" s="2" customFormat="1" ht="19.5" customHeight="1" x14ac:dyDescent="0.2">
      <c r="A1" s="1" t="s">
        <v>113</v>
      </c>
      <c r="G1" s="4"/>
      <c r="H1" s="4"/>
      <c r="I1" s="4"/>
      <c r="J1" s="3"/>
      <c r="K1" s="4"/>
      <c r="L1" s="3" t="s">
        <v>0</v>
      </c>
      <c r="M1" s="4">
        <f ca="1">+TODAY()</f>
        <v>43756</v>
      </c>
    </row>
    <row r="2" spans="1:15" s="6" customFormat="1" ht="21.75" customHeight="1" x14ac:dyDescent="0.2">
      <c r="A2" s="68" t="s">
        <v>1</v>
      </c>
      <c r="B2" s="68" t="s">
        <v>2</v>
      </c>
      <c r="C2" s="65" t="s">
        <v>114</v>
      </c>
      <c r="D2" s="66"/>
      <c r="E2" s="67"/>
      <c r="G2" s="70" t="s">
        <v>104</v>
      </c>
      <c r="H2" s="70" t="s">
        <v>105</v>
      </c>
      <c r="I2" s="70" t="s">
        <v>115</v>
      </c>
      <c r="K2" s="70" t="s">
        <v>117</v>
      </c>
      <c r="M2" s="70" t="s">
        <v>116</v>
      </c>
    </row>
    <row r="3" spans="1:15" s="6" customFormat="1" ht="27.75" customHeight="1" x14ac:dyDescent="0.2">
      <c r="A3" s="69"/>
      <c r="B3" s="69"/>
      <c r="C3" s="5" t="s">
        <v>101</v>
      </c>
      <c r="D3" s="5" t="s">
        <v>102</v>
      </c>
      <c r="E3" s="5" t="s">
        <v>103</v>
      </c>
      <c r="G3" s="71"/>
      <c r="H3" s="71"/>
      <c r="I3" s="71"/>
      <c r="K3" s="71"/>
      <c r="M3" s="71"/>
    </row>
    <row r="4" spans="1:15" ht="18" customHeight="1" x14ac:dyDescent="0.25">
      <c r="A4" s="7" t="s">
        <v>3</v>
      </c>
      <c r="B4" s="8" t="s">
        <v>4</v>
      </c>
      <c r="C4" s="9">
        <v>525579.94999999995</v>
      </c>
      <c r="D4" s="9">
        <v>123556.69</v>
      </c>
      <c r="E4" s="9">
        <f t="shared" ref="E4:E35" si="0">+D4+C4</f>
        <v>649136.6399999999</v>
      </c>
      <c r="G4" s="9">
        <v>7215137.6290678065</v>
      </c>
      <c r="H4" s="9">
        <v>593753.74</v>
      </c>
      <c r="I4" s="9">
        <f>+G4+H4</f>
        <v>7808891.3690678068</v>
      </c>
      <c r="K4" s="9">
        <v>5770</v>
      </c>
      <c r="M4" s="9">
        <f>+E4+I4+K4</f>
        <v>8463798.0090678073</v>
      </c>
      <c r="O4" s="6"/>
    </row>
    <row r="5" spans="1:15" ht="18" customHeight="1" x14ac:dyDescent="0.25">
      <c r="A5" s="7" t="s">
        <v>5</v>
      </c>
      <c r="B5" s="8" t="s">
        <v>4</v>
      </c>
      <c r="C5" s="9">
        <v>606401.18999999994</v>
      </c>
      <c r="D5" s="9">
        <v>377258.38</v>
      </c>
      <c r="E5" s="9">
        <f t="shared" si="0"/>
        <v>983659.57</v>
      </c>
      <c r="G5" s="9">
        <v>8324648.0034915069</v>
      </c>
      <c r="H5" s="9">
        <v>969468.21000000008</v>
      </c>
      <c r="I5" s="9">
        <f t="shared" ref="I5:I35" si="1">+G5+H5</f>
        <v>9294116.2134915069</v>
      </c>
      <c r="K5" s="9">
        <v>30132.240000000002</v>
      </c>
      <c r="M5" s="9">
        <f t="shared" ref="M5:M68" si="2">+E5+I5+K5</f>
        <v>10307908.023491507</v>
      </c>
    </row>
    <row r="6" spans="1:15" ht="18" customHeight="1" x14ac:dyDescent="0.25">
      <c r="A6" s="7" t="s">
        <v>6</v>
      </c>
      <c r="B6" s="8" t="s">
        <v>7</v>
      </c>
      <c r="C6" s="9">
        <v>560613.12</v>
      </c>
      <c r="D6" s="9">
        <v>518002.85</v>
      </c>
      <c r="E6" s="9">
        <f t="shared" si="0"/>
        <v>1078615.97</v>
      </c>
      <c r="G6" s="9">
        <v>7696071.4523886107</v>
      </c>
      <c r="H6" s="9">
        <v>859887.04</v>
      </c>
      <c r="I6" s="9">
        <f t="shared" si="1"/>
        <v>8555958.4923886098</v>
      </c>
      <c r="K6" s="9">
        <v>589582.19999999995</v>
      </c>
      <c r="M6" s="9">
        <f t="shared" si="2"/>
        <v>10224156.66238861</v>
      </c>
    </row>
    <row r="7" spans="1:15" ht="18" customHeight="1" x14ac:dyDescent="0.25">
      <c r="A7" s="7" t="s">
        <v>8</v>
      </c>
      <c r="B7" s="8" t="s">
        <v>9</v>
      </c>
      <c r="C7" s="9">
        <v>567940.86</v>
      </c>
      <c r="D7" s="9">
        <v>408828.2</v>
      </c>
      <c r="E7" s="9">
        <f t="shared" si="0"/>
        <v>976769.06</v>
      </c>
      <c r="G7" s="9">
        <v>7796666.3061501887</v>
      </c>
      <c r="H7" s="9">
        <v>714305.98</v>
      </c>
      <c r="I7" s="9">
        <f t="shared" si="1"/>
        <v>8510972.2861501891</v>
      </c>
      <c r="K7" s="9">
        <v>531000.63</v>
      </c>
      <c r="M7" s="9">
        <f t="shared" si="2"/>
        <v>10018741.97615019</v>
      </c>
    </row>
    <row r="8" spans="1:15" ht="18" customHeight="1" x14ac:dyDescent="0.25">
      <c r="A8" s="7" t="s">
        <v>10</v>
      </c>
      <c r="B8" s="8" t="s">
        <v>4</v>
      </c>
      <c r="C8" s="9">
        <v>940513.11</v>
      </c>
      <c r="D8" s="9">
        <v>1513044.68</v>
      </c>
      <c r="E8" s="9">
        <f t="shared" si="0"/>
        <v>2453557.79</v>
      </c>
      <c r="G8" s="9">
        <v>12911321.223317176</v>
      </c>
      <c r="H8" s="9">
        <v>4073969.9000000004</v>
      </c>
      <c r="I8" s="9">
        <f t="shared" si="1"/>
        <v>16985291.123317175</v>
      </c>
      <c r="K8" s="9">
        <v>-708348.11</v>
      </c>
      <c r="M8" s="9">
        <f t="shared" si="2"/>
        <v>18730500.803317174</v>
      </c>
    </row>
    <row r="9" spans="1:15" ht="18" customHeight="1" x14ac:dyDescent="0.25">
      <c r="A9" s="7" t="s">
        <v>11</v>
      </c>
      <c r="B9" s="8" t="s">
        <v>4</v>
      </c>
      <c r="C9" s="9">
        <v>929881.72</v>
      </c>
      <c r="D9" s="9">
        <v>1280687.43</v>
      </c>
      <c r="E9" s="9">
        <f t="shared" si="0"/>
        <v>2210569.15</v>
      </c>
      <c r="G9" s="9">
        <v>12765373.914418705</v>
      </c>
      <c r="H9" s="9">
        <v>3551489.22</v>
      </c>
      <c r="I9" s="9">
        <f t="shared" si="1"/>
        <v>16316863.134418705</v>
      </c>
      <c r="K9" s="9">
        <v>-76292.27</v>
      </c>
      <c r="M9" s="9">
        <f t="shared" si="2"/>
        <v>18451140.014418706</v>
      </c>
    </row>
    <row r="10" spans="1:15" ht="18" customHeight="1" x14ac:dyDescent="0.25">
      <c r="A10" s="7" t="s">
        <v>12</v>
      </c>
      <c r="B10" s="8" t="s">
        <v>9</v>
      </c>
      <c r="C10" s="9">
        <v>630360.43000000005</v>
      </c>
      <c r="D10" s="9">
        <v>524591.15</v>
      </c>
      <c r="E10" s="9">
        <f t="shared" si="0"/>
        <v>1154951.58</v>
      </c>
      <c r="G10" s="9">
        <v>8653559.2669141944</v>
      </c>
      <c r="H10" s="9">
        <v>1035884.2200000001</v>
      </c>
      <c r="I10" s="9">
        <f t="shared" si="1"/>
        <v>9689443.4869141951</v>
      </c>
      <c r="K10" s="9">
        <v>323841.46000000002</v>
      </c>
      <c r="M10" s="9">
        <f t="shared" si="2"/>
        <v>11168236.526914196</v>
      </c>
    </row>
    <row r="11" spans="1:15" ht="18" customHeight="1" x14ac:dyDescent="0.25">
      <c r="A11" s="7" t="s">
        <v>13</v>
      </c>
      <c r="B11" s="8" t="s">
        <v>7</v>
      </c>
      <c r="C11" s="9">
        <v>575577.35</v>
      </c>
      <c r="D11" s="9">
        <v>290799.87</v>
      </c>
      <c r="E11" s="9">
        <f t="shared" si="0"/>
        <v>866377.22</v>
      </c>
      <c r="G11" s="9">
        <v>7901499.7071208227</v>
      </c>
      <c r="H11" s="9">
        <v>793461.75</v>
      </c>
      <c r="I11" s="9">
        <f t="shared" si="1"/>
        <v>8694961.4571208227</v>
      </c>
      <c r="K11" s="9">
        <v>-3606.25</v>
      </c>
      <c r="M11" s="9">
        <f t="shared" si="2"/>
        <v>9557732.4271208234</v>
      </c>
    </row>
    <row r="12" spans="1:15" ht="18" customHeight="1" x14ac:dyDescent="0.25">
      <c r="A12" s="7" t="s">
        <v>14</v>
      </c>
      <c r="B12" s="8" t="s">
        <v>9</v>
      </c>
      <c r="C12" s="9">
        <v>777532.69</v>
      </c>
      <c r="D12" s="9">
        <v>1403870.03</v>
      </c>
      <c r="E12" s="9">
        <f t="shared" si="0"/>
        <v>2181402.7199999997</v>
      </c>
      <c r="G12" s="9">
        <v>10673933.436563872</v>
      </c>
      <c r="H12" s="9">
        <v>2648055.3600000003</v>
      </c>
      <c r="I12" s="9">
        <f t="shared" si="1"/>
        <v>13321988.796563871</v>
      </c>
      <c r="K12" s="9">
        <v>807640.26</v>
      </c>
      <c r="M12" s="9">
        <f t="shared" si="2"/>
        <v>16311031.77656387</v>
      </c>
    </row>
    <row r="13" spans="1:15" ht="18" customHeight="1" x14ac:dyDescent="0.25">
      <c r="A13" s="7" t="s">
        <v>15</v>
      </c>
      <c r="B13" s="8" t="s">
        <v>4</v>
      </c>
      <c r="C13" s="9">
        <v>2705551.12</v>
      </c>
      <c r="D13" s="9">
        <v>6402585.0599999996</v>
      </c>
      <c r="E13" s="9">
        <f t="shared" si="0"/>
        <v>9108136.1799999997</v>
      </c>
      <c r="G13" s="9">
        <v>37141682.768416435</v>
      </c>
      <c r="H13" s="9">
        <v>17584204.5</v>
      </c>
      <c r="I13" s="9">
        <f t="shared" si="1"/>
        <v>54725887.268416435</v>
      </c>
      <c r="K13" s="9">
        <v>133751.89000000001</v>
      </c>
      <c r="M13" s="9">
        <f t="shared" si="2"/>
        <v>63967775.338416435</v>
      </c>
    </row>
    <row r="14" spans="1:15" ht="18" customHeight="1" x14ac:dyDescent="0.25">
      <c r="A14" s="7" t="s">
        <v>16</v>
      </c>
      <c r="B14" s="8" t="s">
        <v>7</v>
      </c>
      <c r="C14" s="9">
        <v>2265042.92</v>
      </c>
      <c r="D14" s="9">
        <v>4955797.5199999996</v>
      </c>
      <c r="E14" s="9">
        <f t="shared" si="0"/>
        <v>7220840.4399999995</v>
      </c>
      <c r="G14" s="9">
        <v>31094406.180350319</v>
      </c>
      <c r="H14" s="9">
        <v>14620137.18</v>
      </c>
      <c r="I14" s="9">
        <f t="shared" si="1"/>
        <v>45714543.360350318</v>
      </c>
      <c r="K14" s="9">
        <v>263416.7</v>
      </c>
      <c r="M14" s="9">
        <f t="shared" si="2"/>
        <v>53198800.500350319</v>
      </c>
    </row>
    <row r="15" spans="1:15" ht="18" customHeight="1" x14ac:dyDescent="0.25">
      <c r="A15" s="7" t="s">
        <v>17</v>
      </c>
      <c r="B15" s="8" t="s">
        <v>7</v>
      </c>
      <c r="C15" s="9">
        <v>735079.15</v>
      </c>
      <c r="D15" s="9">
        <v>446820.06</v>
      </c>
      <c r="E15" s="9">
        <f t="shared" si="0"/>
        <v>1181899.21</v>
      </c>
      <c r="G15" s="9">
        <v>10091133.195318772</v>
      </c>
      <c r="H15" s="9">
        <v>2136921.3099999996</v>
      </c>
      <c r="I15" s="9">
        <f t="shared" si="1"/>
        <v>12228054.505318772</v>
      </c>
      <c r="K15" s="9">
        <v>6491.25</v>
      </c>
      <c r="M15" s="9">
        <f t="shared" si="2"/>
        <v>13416444.965318773</v>
      </c>
    </row>
    <row r="16" spans="1:15" ht="18" customHeight="1" x14ac:dyDescent="0.25">
      <c r="A16" s="7" t="s">
        <v>18</v>
      </c>
      <c r="B16" s="8" t="s">
        <v>7</v>
      </c>
      <c r="C16" s="9">
        <v>580085.15</v>
      </c>
      <c r="D16" s="9">
        <v>354459.1</v>
      </c>
      <c r="E16" s="9">
        <f t="shared" si="0"/>
        <v>934544.25</v>
      </c>
      <c r="G16" s="9">
        <v>7963382.4963730304</v>
      </c>
      <c r="H16" s="9">
        <v>949018.32000000007</v>
      </c>
      <c r="I16" s="9">
        <f t="shared" si="1"/>
        <v>8912400.8163730297</v>
      </c>
      <c r="K16" s="9">
        <v>25564.32</v>
      </c>
      <c r="M16" s="9">
        <f t="shared" si="2"/>
        <v>9872509.38637303</v>
      </c>
    </row>
    <row r="17" spans="1:13" ht="18" customHeight="1" x14ac:dyDescent="0.25">
      <c r="A17" s="7" t="s">
        <v>19</v>
      </c>
      <c r="B17" s="8" t="s">
        <v>7</v>
      </c>
      <c r="C17" s="9">
        <v>535460.04</v>
      </c>
      <c r="D17" s="9">
        <v>227951.18</v>
      </c>
      <c r="E17" s="9">
        <f t="shared" si="0"/>
        <v>763411.22</v>
      </c>
      <c r="G17" s="9">
        <v>7350771.1397575745</v>
      </c>
      <c r="H17" s="9">
        <v>648982.1</v>
      </c>
      <c r="I17" s="9">
        <f t="shared" si="1"/>
        <v>7999753.2397575742</v>
      </c>
      <c r="K17" s="9">
        <v>-21316.959999999999</v>
      </c>
      <c r="M17" s="9">
        <f t="shared" si="2"/>
        <v>8741847.499757573</v>
      </c>
    </row>
    <row r="18" spans="1:13" ht="18" customHeight="1" x14ac:dyDescent="0.25">
      <c r="A18" s="7" t="s">
        <v>20</v>
      </c>
      <c r="B18" s="8" t="s">
        <v>7</v>
      </c>
      <c r="C18" s="9">
        <v>4696472.79</v>
      </c>
      <c r="D18" s="9">
        <v>12093882.619999999</v>
      </c>
      <c r="E18" s="9">
        <f t="shared" si="0"/>
        <v>16790355.41</v>
      </c>
      <c r="G18" s="9">
        <v>64472965.451660514</v>
      </c>
      <c r="H18" s="9">
        <v>33786823.299999997</v>
      </c>
      <c r="I18" s="9">
        <f t="shared" si="1"/>
        <v>98259788.751660511</v>
      </c>
      <c r="K18" s="9">
        <v>-3602165.3</v>
      </c>
      <c r="M18" s="9">
        <f t="shared" si="2"/>
        <v>111447978.86166051</v>
      </c>
    </row>
    <row r="19" spans="1:13" ht="18" customHeight="1" x14ac:dyDescent="0.25">
      <c r="A19" s="7" t="s">
        <v>21</v>
      </c>
      <c r="B19" s="8" t="s">
        <v>7</v>
      </c>
      <c r="C19" s="9">
        <v>9694617.9299999997</v>
      </c>
      <c r="D19" s="9">
        <v>29480938.010000002</v>
      </c>
      <c r="E19" s="9">
        <f t="shared" si="0"/>
        <v>39175555.939999998</v>
      </c>
      <c r="G19" s="9">
        <v>133087274.09638198</v>
      </c>
      <c r="H19" s="9">
        <v>79036337.200000003</v>
      </c>
      <c r="I19" s="9">
        <f t="shared" si="1"/>
        <v>212123611.29638198</v>
      </c>
      <c r="K19" s="9">
        <v>2081368.6</v>
      </c>
      <c r="M19" s="9">
        <f t="shared" si="2"/>
        <v>253380535.83638197</v>
      </c>
    </row>
    <row r="20" spans="1:13" ht="18" customHeight="1" x14ac:dyDescent="0.25">
      <c r="A20" s="7" t="s">
        <v>22</v>
      </c>
      <c r="B20" s="8" t="s">
        <v>7</v>
      </c>
      <c r="C20" s="9">
        <v>547779.29</v>
      </c>
      <c r="D20" s="9">
        <v>193097.60000000001</v>
      </c>
      <c r="E20" s="9">
        <f t="shared" si="0"/>
        <v>740876.89</v>
      </c>
      <c r="G20" s="9">
        <v>7519889.1733988803</v>
      </c>
      <c r="H20" s="9">
        <v>608288.71</v>
      </c>
      <c r="I20" s="9">
        <f t="shared" si="1"/>
        <v>8128177.8833988803</v>
      </c>
      <c r="K20" s="9">
        <v>-5770</v>
      </c>
      <c r="M20" s="9">
        <f t="shared" si="2"/>
        <v>8863284.7733988799</v>
      </c>
    </row>
    <row r="21" spans="1:13" ht="18" customHeight="1" x14ac:dyDescent="0.25">
      <c r="A21" s="7" t="s">
        <v>23</v>
      </c>
      <c r="B21" s="8" t="s">
        <v>4</v>
      </c>
      <c r="C21" s="9">
        <v>1784829.08</v>
      </c>
      <c r="D21" s="9">
        <v>5995523.4400000004</v>
      </c>
      <c r="E21" s="9">
        <f t="shared" si="0"/>
        <v>7780352.5200000005</v>
      </c>
      <c r="G21" s="9">
        <v>24502052.421199694</v>
      </c>
      <c r="H21" s="9">
        <v>12123168.18</v>
      </c>
      <c r="I21" s="9">
        <f t="shared" si="1"/>
        <v>36625220.601199694</v>
      </c>
      <c r="K21" s="9">
        <v>1104234.48</v>
      </c>
      <c r="M21" s="9">
        <f t="shared" si="2"/>
        <v>45509807.601199694</v>
      </c>
    </row>
    <row r="22" spans="1:13" ht="18" customHeight="1" x14ac:dyDescent="0.25">
      <c r="A22" s="7" t="s">
        <v>24</v>
      </c>
      <c r="B22" s="8" t="s">
        <v>4</v>
      </c>
      <c r="C22" s="9">
        <v>1410383.73</v>
      </c>
      <c r="D22" s="9">
        <v>2427031.65</v>
      </c>
      <c r="E22" s="9">
        <f t="shared" si="0"/>
        <v>3837415.38</v>
      </c>
      <c r="G22" s="9">
        <v>19361683.650964446</v>
      </c>
      <c r="H22" s="9">
        <v>7565328.5499999989</v>
      </c>
      <c r="I22" s="9">
        <f t="shared" si="1"/>
        <v>26927012.200964443</v>
      </c>
      <c r="K22" s="9">
        <v>261894.06</v>
      </c>
      <c r="M22" s="9">
        <f t="shared" si="2"/>
        <v>31026321.640964441</v>
      </c>
    </row>
    <row r="23" spans="1:13" ht="18" customHeight="1" x14ac:dyDescent="0.25">
      <c r="A23" s="7" t="s">
        <v>25</v>
      </c>
      <c r="B23" s="8" t="s">
        <v>7</v>
      </c>
      <c r="C23" s="9">
        <v>511603.73</v>
      </c>
      <c r="D23" s="9">
        <v>134093.82</v>
      </c>
      <c r="E23" s="9">
        <f t="shared" si="0"/>
        <v>645697.55000000005</v>
      </c>
      <c r="G23" s="9">
        <v>7023272.7254045717</v>
      </c>
      <c r="H23" s="9">
        <v>590388.50999999989</v>
      </c>
      <c r="I23" s="9">
        <f t="shared" si="1"/>
        <v>7613661.2354045715</v>
      </c>
      <c r="K23" s="9">
        <v>7853.62</v>
      </c>
      <c r="M23" s="9">
        <f t="shared" si="2"/>
        <v>8267212.4054045714</v>
      </c>
    </row>
    <row r="24" spans="1:13" ht="18" customHeight="1" x14ac:dyDescent="0.25">
      <c r="A24" s="7" t="s">
        <v>26</v>
      </c>
      <c r="B24" s="8" t="s">
        <v>7</v>
      </c>
      <c r="C24" s="9">
        <v>596860.73</v>
      </c>
      <c r="D24" s="9">
        <v>650808.11</v>
      </c>
      <c r="E24" s="9">
        <f t="shared" si="0"/>
        <v>1247668.8399999999</v>
      </c>
      <c r="G24" s="9">
        <v>8193676.8947316986</v>
      </c>
      <c r="H24" s="9">
        <v>1736136.4700000002</v>
      </c>
      <c r="I24" s="9">
        <f t="shared" si="1"/>
        <v>9929813.3647316992</v>
      </c>
      <c r="K24" s="9">
        <v>127020.22</v>
      </c>
      <c r="M24" s="9">
        <f t="shared" si="2"/>
        <v>11304502.4247317</v>
      </c>
    </row>
    <row r="25" spans="1:13" ht="18" customHeight="1" x14ac:dyDescent="0.25">
      <c r="A25" s="7" t="s">
        <v>27</v>
      </c>
      <c r="B25" s="8" t="s">
        <v>4</v>
      </c>
      <c r="C25" s="9">
        <v>1898542.81</v>
      </c>
      <c r="D25" s="9">
        <v>2535728.2799999998</v>
      </c>
      <c r="E25" s="9">
        <f t="shared" si="0"/>
        <v>4434271.09</v>
      </c>
      <c r="G25" s="9">
        <v>26063109.358294755</v>
      </c>
      <c r="H25" s="9">
        <v>7111993.379999999</v>
      </c>
      <c r="I25" s="9">
        <f t="shared" si="1"/>
        <v>33175102.738294754</v>
      </c>
      <c r="K25" s="9">
        <v>-213650.42</v>
      </c>
      <c r="M25" s="9">
        <f t="shared" si="2"/>
        <v>37395723.408294752</v>
      </c>
    </row>
    <row r="26" spans="1:13" ht="18" customHeight="1" x14ac:dyDescent="0.25">
      <c r="A26" s="7" t="s">
        <v>28</v>
      </c>
      <c r="B26" s="8" t="s">
        <v>7</v>
      </c>
      <c r="C26" s="9">
        <v>1424504.03</v>
      </c>
      <c r="D26" s="9">
        <v>2507130.4700000002</v>
      </c>
      <c r="E26" s="9">
        <f t="shared" si="0"/>
        <v>3931634.5</v>
      </c>
      <c r="G26" s="9">
        <v>19555526.543325238</v>
      </c>
      <c r="H26" s="9">
        <v>7450957.3800000008</v>
      </c>
      <c r="I26" s="9">
        <f t="shared" si="1"/>
        <v>27006483.923325241</v>
      </c>
      <c r="K26" s="9">
        <v>-82783.53</v>
      </c>
      <c r="M26" s="9">
        <f t="shared" si="2"/>
        <v>30855334.893325239</v>
      </c>
    </row>
    <row r="27" spans="1:13" ht="18" customHeight="1" x14ac:dyDescent="0.25">
      <c r="A27" s="7" t="s">
        <v>29</v>
      </c>
      <c r="B27" s="8" t="s">
        <v>9</v>
      </c>
      <c r="C27" s="9">
        <v>648031.39</v>
      </c>
      <c r="D27" s="9">
        <v>364455.87</v>
      </c>
      <c r="E27" s="9">
        <f t="shared" si="0"/>
        <v>1012487.26</v>
      </c>
      <c r="G27" s="9">
        <v>8896145.4521791264</v>
      </c>
      <c r="H27" s="9">
        <v>1031898.9500000002</v>
      </c>
      <c r="I27" s="9">
        <f t="shared" si="1"/>
        <v>9928044.4021791257</v>
      </c>
      <c r="K27" s="9">
        <v>-50968.37</v>
      </c>
      <c r="M27" s="9">
        <f t="shared" si="2"/>
        <v>10889563.292179126</v>
      </c>
    </row>
    <row r="28" spans="1:13" ht="18" customHeight="1" x14ac:dyDescent="0.25">
      <c r="A28" s="7" t="s">
        <v>30</v>
      </c>
      <c r="B28" s="8" t="s">
        <v>4</v>
      </c>
      <c r="C28" s="9">
        <v>734049.98</v>
      </c>
      <c r="D28" s="9">
        <v>639418.86</v>
      </c>
      <c r="E28" s="9">
        <f t="shared" si="0"/>
        <v>1373468.8399999999</v>
      </c>
      <c r="G28" s="9">
        <v>10077004.704621922</v>
      </c>
      <c r="H28" s="9">
        <v>1883613.3800000004</v>
      </c>
      <c r="I28" s="9">
        <f t="shared" si="1"/>
        <v>11960618.084621923</v>
      </c>
      <c r="K28" s="9">
        <v>-45839.47</v>
      </c>
      <c r="M28" s="9">
        <f t="shared" si="2"/>
        <v>13288247.454621922</v>
      </c>
    </row>
    <row r="29" spans="1:13" ht="18" customHeight="1" x14ac:dyDescent="0.25">
      <c r="A29" s="7" t="s">
        <v>31</v>
      </c>
      <c r="B29" s="8" t="s">
        <v>4</v>
      </c>
      <c r="C29" s="9">
        <v>1056696.8700000001</v>
      </c>
      <c r="D29" s="9">
        <v>2075939.44</v>
      </c>
      <c r="E29" s="9">
        <f t="shared" si="0"/>
        <v>3132636.31</v>
      </c>
      <c r="G29" s="9">
        <v>14506286.538084671</v>
      </c>
      <c r="H29" s="9">
        <v>4065194.62</v>
      </c>
      <c r="I29" s="9">
        <f t="shared" si="1"/>
        <v>18571481.158084672</v>
      </c>
      <c r="K29" s="9">
        <v>1091332.1100000001</v>
      </c>
      <c r="M29" s="9">
        <f t="shared" si="2"/>
        <v>22795449.57808467</v>
      </c>
    </row>
    <row r="30" spans="1:13" ht="18" customHeight="1" x14ac:dyDescent="0.25">
      <c r="A30" s="7" t="s">
        <v>32</v>
      </c>
      <c r="B30" s="8" t="s">
        <v>7</v>
      </c>
      <c r="C30" s="9">
        <v>522008.71</v>
      </c>
      <c r="D30" s="9">
        <v>171877.85</v>
      </c>
      <c r="E30" s="9">
        <f t="shared" si="0"/>
        <v>693886.56</v>
      </c>
      <c r="G30" s="9">
        <v>7166111.7663497347</v>
      </c>
      <c r="H30" s="9">
        <v>412269.76</v>
      </c>
      <c r="I30" s="9">
        <f t="shared" si="1"/>
        <v>7578381.5263497345</v>
      </c>
      <c r="K30" s="9">
        <v>25884.880000000001</v>
      </c>
      <c r="M30" s="9">
        <f t="shared" si="2"/>
        <v>8298152.9663497349</v>
      </c>
    </row>
    <row r="31" spans="1:13" ht="18" customHeight="1" x14ac:dyDescent="0.25">
      <c r="A31" s="7" t="s">
        <v>33</v>
      </c>
      <c r="B31" s="8" t="s">
        <v>4</v>
      </c>
      <c r="C31" s="9">
        <v>853866.73</v>
      </c>
      <c r="D31" s="9">
        <v>830001.68</v>
      </c>
      <c r="E31" s="9">
        <f t="shared" si="0"/>
        <v>1683868.4100000001</v>
      </c>
      <c r="G31" s="9">
        <v>11721843.5915493</v>
      </c>
      <c r="H31" s="9">
        <v>2511286.12</v>
      </c>
      <c r="I31" s="9">
        <f t="shared" si="1"/>
        <v>14233129.711549301</v>
      </c>
      <c r="K31" s="9">
        <v>-67476.990000000005</v>
      </c>
      <c r="M31" s="9">
        <f t="shared" si="2"/>
        <v>15849521.131549301</v>
      </c>
    </row>
    <row r="32" spans="1:13" ht="18" customHeight="1" x14ac:dyDescent="0.25">
      <c r="A32" s="7" t="s">
        <v>34</v>
      </c>
      <c r="B32" s="8" t="s">
        <v>4</v>
      </c>
      <c r="C32" s="9">
        <v>581721.54</v>
      </c>
      <c r="D32" s="9">
        <v>371688.45</v>
      </c>
      <c r="E32" s="9">
        <f t="shared" si="0"/>
        <v>953409.99</v>
      </c>
      <c r="G32" s="9">
        <v>7985846.7965810224</v>
      </c>
      <c r="H32" s="9">
        <v>970272.06999999983</v>
      </c>
      <c r="I32" s="9">
        <f t="shared" si="1"/>
        <v>8956118.8665810227</v>
      </c>
      <c r="K32" s="9">
        <v>352771.62</v>
      </c>
      <c r="M32" s="9">
        <f t="shared" si="2"/>
        <v>10262300.476581022</v>
      </c>
    </row>
    <row r="33" spans="1:13" ht="18" customHeight="1" x14ac:dyDescent="0.25">
      <c r="A33" s="7" t="s">
        <v>35</v>
      </c>
      <c r="B33" s="8" t="s">
        <v>4</v>
      </c>
      <c r="C33" s="9">
        <v>2631141.65</v>
      </c>
      <c r="D33" s="9">
        <v>7900312.4500000002</v>
      </c>
      <c r="E33" s="9">
        <f t="shared" si="0"/>
        <v>10531454.1</v>
      </c>
      <c r="G33" s="9">
        <v>36120192.891034111</v>
      </c>
      <c r="H33" s="9">
        <v>19966613.829999998</v>
      </c>
      <c r="I33" s="9">
        <f t="shared" si="1"/>
        <v>56086806.72103411</v>
      </c>
      <c r="K33" s="9">
        <v>1657353.46</v>
      </c>
      <c r="M33" s="9">
        <f t="shared" si="2"/>
        <v>68275614.281034112</v>
      </c>
    </row>
    <row r="34" spans="1:13" ht="18" customHeight="1" x14ac:dyDescent="0.25">
      <c r="A34" s="7" t="s">
        <v>36</v>
      </c>
      <c r="B34" s="8" t="s">
        <v>7</v>
      </c>
      <c r="C34" s="9">
        <v>5419448.8700000001</v>
      </c>
      <c r="D34" s="9">
        <v>12905013.07</v>
      </c>
      <c r="E34" s="9">
        <f t="shared" si="0"/>
        <v>18324461.940000001</v>
      </c>
      <c r="G34" s="9">
        <v>74397947.596384317</v>
      </c>
      <c r="H34" s="9">
        <v>35971071.869999997</v>
      </c>
      <c r="I34" s="9">
        <f t="shared" si="1"/>
        <v>110369019.46638432</v>
      </c>
      <c r="K34" s="9">
        <v>1589395.63</v>
      </c>
      <c r="M34" s="9">
        <f t="shared" si="2"/>
        <v>130282877.03638431</v>
      </c>
    </row>
    <row r="35" spans="1:13" ht="18" customHeight="1" x14ac:dyDescent="0.25">
      <c r="A35" s="7" t="s">
        <v>37</v>
      </c>
      <c r="B35" s="8" t="s">
        <v>7</v>
      </c>
      <c r="C35" s="9">
        <v>755343.64</v>
      </c>
      <c r="D35" s="9">
        <v>745829.33</v>
      </c>
      <c r="E35" s="9">
        <f t="shared" si="0"/>
        <v>1501172.97</v>
      </c>
      <c r="G35" s="9">
        <v>10369323.177139767</v>
      </c>
      <c r="H35" s="9">
        <v>2164181.13</v>
      </c>
      <c r="I35" s="9">
        <f t="shared" si="1"/>
        <v>12533504.307139765</v>
      </c>
      <c r="K35" s="9">
        <v>-176385.81</v>
      </c>
      <c r="M35" s="9">
        <f t="shared" si="2"/>
        <v>13858291.467139766</v>
      </c>
    </row>
    <row r="36" spans="1:13" ht="18" customHeight="1" x14ac:dyDescent="0.25">
      <c r="A36" s="7" t="s">
        <v>38</v>
      </c>
      <c r="B36" s="8" t="s">
        <v>7</v>
      </c>
      <c r="C36" s="9">
        <v>579951.35</v>
      </c>
      <c r="D36" s="9">
        <v>162670.85</v>
      </c>
      <c r="E36" s="9">
        <f t="shared" ref="E36:E67" si="3">+D36+C36</f>
        <v>742622.2</v>
      </c>
      <c r="G36" s="9">
        <v>7961545.7925824383</v>
      </c>
      <c r="H36" s="9">
        <v>610680.99</v>
      </c>
      <c r="I36" s="9">
        <f t="shared" ref="I36:I67" si="4">+G36+H36</f>
        <v>8572226.7825824376</v>
      </c>
      <c r="K36" s="9">
        <v>18351.82</v>
      </c>
      <c r="M36" s="9">
        <f t="shared" si="2"/>
        <v>9333200.8025824372</v>
      </c>
    </row>
    <row r="37" spans="1:13" ht="18" customHeight="1" x14ac:dyDescent="0.25">
      <c r="A37" s="7" t="s">
        <v>39</v>
      </c>
      <c r="B37" s="8" t="s">
        <v>7</v>
      </c>
      <c r="C37" s="9">
        <v>550280.18999999994</v>
      </c>
      <c r="D37" s="9">
        <v>298302.64</v>
      </c>
      <c r="E37" s="9">
        <f t="shared" si="3"/>
        <v>848582.83</v>
      </c>
      <c r="G37" s="9">
        <v>7554221.4057922289</v>
      </c>
      <c r="H37" s="9">
        <v>655271.76</v>
      </c>
      <c r="I37" s="9">
        <f t="shared" si="4"/>
        <v>8209493.1657922287</v>
      </c>
      <c r="K37" s="9">
        <v>173260.39</v>
      </c>
      <c r="M37" s="9">
        <f t="shared" si="2"/>
        <v>9231336.3857922293</v>
      </c>
    </row>
    <row r="38" spans="1:13" ht="18" customHeight="1" x14ac:dyDescent="0.25">
      <c r="A38" s="7" t="s">
        <v>40</v>
      </c>
      <c r="B38" s="8" t="s">
        <v>4</v>
      </c>
      <c r="C38" s="9">
        <v>744743.12</v>
      </c>
      <c r="D38" s="9">
        <v>600948.98</v>
      </c>
      <c r="E38" s="9">
        <f t="shared" si="3"/>
        <v>1345692.1</v>
      </c>
      <c r="G38" s="9">
        <v>10223799.722962201</v>
      </c>
      <c r="H38" s="9">
        <v>1727529.69</v>
      </c>
      <c r="I38" s="9">
        <f t="shared" si="4"/>
        <v>11951329.4129622</v>
      </c>
      <c r="K38" s="9">
        <v>-69720.88</v>
      </c>
      <c r="M38" s="9">
        <f t="shared" si="2"/>
        <v>13227300.632962199</v>
      </c>
    </row>
    <row r="39" spans="1:13" ht="18" customHeight="1" x14ac:dyDescent="0.25">
      <c r="A39" s="7" t="s">
        <v>41</v>
      </c>
      <c r="B39" s="8" t="s">
        <v>7</v>
      </c>
      <c r="C39" s="9">
        <v>599742.42000000004</v>
      </c>
      <c r="D39" s="9">
        <v>297928.53000000003</v>
      </c>
      <c r="E39" s="9">
        <f t="shared" si="3"/>
        <v>897670.95000000007</v>
      </c>
      <c r="G39" s="9">
        <v>8233236.6686828807</v>
      </c>
      <c r="H39" s="9">
        <v>883069.49</v>
      </c>
      <c r="I39" s="9">
        <f t="shared" si="4"/>
        <v>9116306.1586828809</v>
      </c>
      <c r="K39" s="9">
        <v>11379.73</v>
      </c>
      <c r="M39" s="9">
        <f t="shared" si="2"/>
        <v>10025356.838682881</v>
      </c>
    </row>
    <row r="40" spans="1:13" ht="18" customHeight="1" x14ac:dyDescent="0.25">
      <c r="A40" s="7" t="s">
        <v>42</v>
      </c>
      <c r="B40" s="8" t="s">
        <v>4</v>
      </c>
      <c r="C40" s="9">
        <v>1761837.27</v>
      </c>
      <c r="D40" s="9">
        <v>3985425.47</v>
      </c>
      <c r="E40" s="9">
        <f t="shared" si="3"/>
        <v>5747262.7400000002</v>
      </c>
      <c r="G40" s="9">
        <v>24186421.939032048</v>
      </c>
      <c r="H40" s="9">
        <v>11460274.77</v>
      </c>
      <c r="I40" s="9">
        <f t="shared" si="4"/>
        <v>35646696.709032044</v>
      </c>
      <c r="K40" s="9">
        <v>388032.76</v>
      </c>
      <c r="M40" s="9">
        <f t="shared" si="2"/>
        <v>41781992.209032044</v>
      </c>
    </row>
    <row r="41" spans="1:13" ht="18" customHeight="1" x14ac:dyDescent="0.25">
      <c r="A41" s="7" t="s">
        <v>43</v>
      </c>
      <c r="B41" s="8" t="s">
        <v>4</v>
      </c>
      <c r="C41" s="9">
        <v>809509.21</v>
      </c>
      <c r="D41" s="9">
        <v>938116.38</v>
      </c>
      <c r="E41" s="9">
        <f t="shared" si="3"/>
        <v>1747625.5899999999</v>
      </c>
      <c r="G41" s="9">
        <v>11112905.642515028</v>
      </c>
      <c r="H41" s="9">
        <v>2243568.2000000002</v>
      </c>
      <c r="I41" s="9">
        <f t="shared" si="4"/>
        <v>13356473.842515029</v>
      </c>
      <c r="K41" s="9">
        <v>225190.43</v>
      </c>
      <c r="M41" s="9">
        <f t="shared" si="2"/>
        <v>15329289.862515029</v>
      </c>
    </row>
    <row r="42" spans="1:13" ht="18" customHeight="1" x14ac:dyDescent="0.25">
      <c r="A42" s="7" t="s">
        <v>44</v>
      </c>
      <c r="B42" s="8" t="s">
        <v>9</v>
      </c>
      <c r="C42" s="9">
        <v>850244.02</v>
      </c>
      <c r="D42" s="9">
        <v>896362.74</v>
      </c>
      <c r="E42" s="9">
        <f t="shared" si="3"/>
        <v>1746606.76</v>
      </c>
      <c r="G42" s="9">
        <v>11672111.304296385</v>
      </c>
      <c r="H42" s="9">
        <v>3318365.52</v>
      </c>
      <c r="I42" s="9">
        <f t="shared" si="4"/>
        <v>14990476.824296385</v>
      </c>
      <c r="K42" s="9">
        <v>213490.14</v>
      </c>
      <c r="M42" s="9">
        <f t="shared" si="2"/>
        <v>16950573.724296384</v>
      </c>
    </row>
    <row r="43" spans="1:13" ht="18" customHeight="1" x14ac:dyDescent="0.25">
      <c r="A43" s="7" t="s">
        <v>45</v>
      </c>
      <c r="B43" s="8" t="s">
        <v>9</v>
      </c>
      <c r="C43" s="9">
        <v>668697.26</v>
      </c>
      <c r="D43" s="9">
        <v>632269.41</v>
      </c>
      <c r="E43" s="9">
        <f t="shared" si="3"/>
        <v>1300966.67</v>
      </c>
      <c r="G43" s="9">
        <v>9179845.5453718901</v>
      </c>
      <c r="H43" s="9">
        <v>1776011.0500000003</v>
      </c>
      <c r="I43" s="9">
        <f t="shared" si="4"/>
        <v>10955856.595371891</v>
      </c>
      <c r="K43" s="9">
        <v>135114.26</v>
      </c>
      <c r="M43" s="9">
        <f t="shared" si="2"/>
        <v>12391937.525371891</v>
      </c>
    </row>
    <row r="44" spans="1:13" ht="18" customHeight="1" x14ac:dyDescent="0.25">
      <c r="A44" s="7" t="s">
        <v>46</v>
      </c>
      <c r="B44" s="8" t="s">
        <v>4</v>
      </c>
      <c r="C44" s="9">
        <v>528430.77</v>
      </c>
      <c r="D44" s="9">
        <v>188213.52</v>
      </c>
      <c r="E44" s="9">
        <f t="shared" si="3"/>
        <v>716644.29</v>
      </c>
      <c r="G44" s="9">
        <v>7254273.5482980832</v>
      </c>
      <c r="H44" s="9">
        <v>500575.22</v>
      </c>
      <c r="I44" s="9">
        <f t="shared" si="4"/>
        <v>7754848.768298083</v>
      </c>
      <c r="K44" s="9">
        <v>7933.76</v>
      </c>
      <c r="M44" s="9">
        <f t="shared" si="2"/>
        <v>8479426.8182980828</v>
      </c>
    </row>
    <row r="45" spans="1:13" ht="18" customHeight="1" x14ac:dyDescent="0.25">
      <c r="A45" s="7" t="s">
        <v>47</v>
      </c>
      <c r="B45" s="8" t="s">
        <v>9</v>
      </c>
      <c r="C45" s="9">
        <v>700704.65</v>
      </c>
      <c r="D45" s="9">
        <v>604897.81000000006</v>
      </c>
      <c r="E45" s="9">
        <f t="shared" si="3"/>
        <v>1305602.46</v>
      </c>
      <c r="G45" s="9">
        <v>9619241.6060439534</v>
      </c>
      <c r="H45" s="9">
        <v>1576943.97</v>
      </c>
      <c r="I45" s="9">
        <f t="shared" si="4"/>
        <v>11196185.576043954</v>
      </c>
      <c r="K45" s="9">
        <v>194417.07</v>
      </c>
      <c r="M45" s="9">
        <f t="shared" si="2"/>
        <v>12696205.106043953</v>
      </c>
    </row>
    <row r="46" spans="1:13" ht="18" customHeight="1" x14ac:dyDescent="0.25">
      <c r="A46" s="7" t="s">
        <v>48</v>
      </c>
      <c r="B46" s="8" t="s">
        <v>7</v>
      </c>
      <c r="C46" s="9">
        <v>884073.06</v>
      </c>
      <c r="D46" s="9">
        <v>1302281.28</v>
      </c>
      <c r="E46" s="9">
        <f t="shared" si="3"/>
        <v>2186354.34</v>
      </c>
      <c r="G46" s="9">
        <v>12136514.793501873</v>
      </c>
      <c r="H46" s="9">
        <v>3420606.8200000003</v>
      </c>
      <c r="I46" s="9">
        <f t="shared" si="4"/>
        <v>15557121.613501873</v>
      </c>
      <c r="K46" s="9">
        <v>-166929.42000000001</v>
      </c>
      <c r="M46" s="9">
        <f t="shared" si="2"/>
        <v>17576546.533501871</v>
      </c>
    </row>
    <row r="47" spans="1:13" ht="18" customHeight="1" x14ac:dyDescent="0.25">
      <c r="A47" s="7" t="s">
        <v>49</v>
      </c>
      <c r="B47" s="8" t="s">
        <v>4</v>
      </c>
      <c r="C47" s="9">
        <v>1695640.63</v>
      </c>
      <c r="D47" s="9">
        <v>3163737.12</v>
      </c>
      <c r="E47" s="9">
        <f t="shared" si="3"/>
        <v>4859377.75</v>
      </c>
      <c r="G47" s="9">
        <v>23277677.417410601</v>
      </c>
      <c r="H47" s="9">
        <v>9393242.9699999988</v>
      </c>
      <c r="I47" s="9">
        <f t="shared" si="4"/>
        <v>32670920.3874106</v>
      </c>
      <c r="K47" s="9">
        <v>641271.81000000006</v>
      </c>
      <c r="M47" s="9">
        <f t="shared" si="2"/>
        <v>38171569.947410598</v>
      </c>
    </row>
    <row r="48" spans="1:13" ht="18" customHeight="1" x14ac:dyDescent="0.25">
      <c r="A48" s="7" t="s">
        <v>50</v>
      </c>
      <c r="B48" s="8" t="s">
        <v>9</v>
      </c>
      <c r="C48" s="9">
        <v>710090.74</v>
      </c>
      <c r="D48" s="9">
        <v>617845.80000000005</v>
      </c>
      <c r="E48" s="9">
        <f t="shared" si="3"/>
        <v>1327936.54</v>
      </c>
      <c r="G48" s="9">
        <v>9748093.4411992319</v>
      </c>
      <c r="H48" s="9">
        <v>2196502.0499999998</v>
      </c>
      <c r="I48" s="9">
        <f t="shared" si="4"/>
        <v>11944595.491199233</v>
      </c>
      <c r="K48" s="9">
        <v>-40710.58</v>
      </c>
      <c r="M48" s="9">
        <f t="shared" si="2"/>
        <v>13231821.451199232</v>
      </c>
    </row>
    <row r="49" spans="1:13" ht="18" customHeight="1" x14ac:dyDescent="0.25">
      <c r="A49" s="7" t="s">
        <v>51</v>
      </c>
      <c r="B49" s="8" t="s">
        <v>4</v>
      </c>
      <c r="C49" s="9">
        <v>15172277.029999999</v>
      </c>
      <c r="D49" s="9">
        <v>56113109.740000002</v>
      </c>
      <c r="E49" s="9">
        <f t="shared" si="3"/>
        <v>71285386.769999996</v>
      </c>
      <c r="G49" s="9">
        <v>208284329.12658018</v>
      </c>
      <c r="H49" s="9">
        <v>126383790.17999999</v>
      </c>
      <c r="I49" s="9">
        <f t="shared" si="4"/>
        <v>334668119.30658019</v>
      </c>
      <c r="K49" s="9">
        <v>-5809191.7599999998</v>
      </c>
      <c r="M49" s="9">
        <f t="shared" si="2"/>
        <v>400144314.31658018</v>
      </c>
    </row>
    <row r="50" spans="1:13" ht="18" customHeight="1" x14ac:dyDescent="0.25">
      <c r="A50" s="7" t="s">
        <v>52</v>
      </c>
      <c r="B50" s="8" t="s">
        <v>4</v>
      </c>
      <c r="C50" s="9">
        <v>589028.68999999994</v>
      </c>
      <c r="D50" s="9">
        <v>205567.58</v>
      </c>
      <c r="E50" s="9">
        <f t="shared" si="3"/>
        <v>794596.2699999999</v>
      </c>
      <c r="G50" s="9">
        <v>8086159.0805286635</v>
      </c>
      <c r="H50" s="9">
        <v>558411.93999999994</v>
      </c>
      <c r="I50" s="9">
        <f t="shared" si="4"/>
        <v>8644571.0205286629</v>
      </c>
      <c r="K50" s="9">
        <v>7292.64</v>
      </c>
      <c r="M50" s="9">
        <f t="shared" si="2"/>
        <v>9446459.9305286631</v>
      </c>
    </row>
    <row r="51" spans="1:13" ht="18" customHeight="1" x14ac:dyDescent="0.25">
      <c r="A51" s="7" t="s">
        <v>53</v>
      </c>
      <c r="B51" s="8" t="s">
        <v>7</v>
      </c>
      <c r="C51" s="9">
        <v>540081.05000000005</v>
      </c>
      <c r="D51" s="9">
        <v>269725.59999999998</v>
      </c>
      <c r="E51" s="9">
        <f t="shared" si="3"/>
        <v>809806.65</v>
      </c>
      <c r="G51" s="9">
        <v>7414208.0629864354</v>
      </c>
      <c r="H51" s="9">
        <v>597662.9</v>
      </c>
      <c r="I51" s="9">
        <f t="shared" si="4"/>
        <v>8011870.9629864357</v>
      </c>
      <c r="K51" s="9">
        <v>212288.06</v>
      </c>
      <c r="M51" s="9">
        <f t="shared" si="2"/>
        <v>9033965.6729864366</v>
      </c>
    </row>
    <row r="52" spans="1:13" ht="18" customHeight="1" x14ac:dyDescent="0.25">
      <c r="A52" s="7" t="s">
        <v>54</v>
      </c>
      <c r="B52" s="8" t="s">
        <v>9</v>
      </c>
      <c r="C52" s="9">
        <v>614686.06999999995</v>
      </c>
      <c r="D52" s="9">
        <v>405004.07</v>
      </c>
      <c r="E52" s="9">
        <f t="shared" si="3"/>
        <v>1019690.1399999999</v>
      </c>
      <c r="G52" s="9">
        <v>8438382.3536011558</v>
      </c>
      <c r="H52" s="9">
        <v>1140690.45</v>
      </c>
      <c r="I52" s="9">
        <f t="shared" si="4"/>
        <v>9579072.8036011551</v>
      </c>
      <c r="K52" s="9">
        <v>201068.61</v>
      </c>
      <c r="M52" s="9">
        <f t="shared" si="2"/>
        <v>10799831.553601155</v>
      </c>
    </row>
    <row r="53" spans="1:13" ht="18" customHeight="1" x14ac:dyDescent="0.25">
      <c r="A53" s="7" t="s">
        <v>55</v>
      </c>
      <c r="B53" s="8" t="s">
        <v>7</v>
      </c>
      <c r="C53" s="9">
        <v>560211.74</v>
      </c>
      <c r="D53" s="9">
        <v>284294.69</v>
      </c>
      <c r="E53" s="9">
        <f t="shared" si="3"/>
        <v>844506.42999999993</v>
      </c>
      <c r="G53" s="9">
        <v>7690561.3410168393</v>
      </c>
      <c r="H53" s="9">
        <v>869637.86</v>
      </c>
      <c r="I53" s="9">
        <f t="shared" si="4"/>
        <v>8560199.2010168396</v>
      </c>
      <c r="K53" s="9">
        <v>-24762.93</v>
      </c>
      <c r="M53" s="9">
        <f t="shared" si="2"/>
        <v>9379942.7010168396</v>
      </c>
    </row>
    <row r="54" spans="1:13" ht="18" customHeight="1" x14ac:dyDescent="0.25">
      <c r="A54" s="7" t="s">
        <v>56</v>
      </c>
      <c r="B54" s="8" t="s">
        <v>4</v>
      </c>
      <c r="C54" s="9">
        <v>1158677.98</v>
      </c>
      <c r="D54" s="9">
        <v>1842605.39</v>
      </c>
      <c r="E54" s="9">
        <f t="shared" si="3"/>
        <v>3001283.37</v>
      </c>
      <c r="G54" s="9">
        <v>15906278.681235626</v>
      </c>
      <c r="H54" s="9">
        <v>5268527.26</v>
      </c>
      <c r="I54" s="9">
        <f t="shared" si="4"/>
        <v>21174805.941235624</v>
      </c>
      <c r="K54" s="9">
        <v>-158434.69</v>
      </c>
      <c r="M54" s="9">
        <f t="shared" si="2"/>
        <v>24017654.621235624</v>
      </c>
    </row>
    <row r="55" spans="1:13" ht="18" customHeight="1" x14ac:dyDescent="0.25">
      <c r="A55" s="7" t="s">
        <v>57</v>
      </c>
      <c r="B55" s="8" t="s">
        <v>4</v>
      </c>
      <c r="C55" s="9">
        <v>939772.1</v>
      </c>
      <c r="D55" s="9">
        <v>1201191.33</v>
      </c>
      <c r="E55" s="9">
        <f t="shared" si="3"/>
        <v>2140963.4300000002</v>
      </c>
      <c r="G55" s="9">
        <v>12901148.710015442</v>
      </c>
      <c r="H55" s="9">
        <v>3348349.4000000004</v>
      </c>
      <c r="I55" s="9">
        <f t="shared" si="4"/>
        <v>16249498.110015443</v>
      </c>
      <c r="K55" s="9">
        <v>78776.58</v>
      </c>
      <c r="M55" s="9">
        <f t="shared" si="2"/>
        <v>18469238.120015442</v>
      </c>
    </row>
    <row r="56" spans="1:13" ht="18" customHeight="1" x14ac:dyDescent="0.25">
      <c r="A56" s="7" t="s">
        <v>58</v>
      </c>
      <c r="B56" s="8" t="s">
        <v>7</v>
      </c>
      <c r="C56" s="9">
        <v>569145</v>
      </c>
      <c r="D56" s="9">
        <v>197171.12</v>
      </c>
      <c r="E56" s="9">
        <f t="shared" si="3"/>
        <v>766316.12</v>
      </c>
      <c r="G56" s="9">
        <v>7813196.6402655039</v>
      </c>
      <c r="H56" s="9">
        <v>669911.98</v>
      </c>
      <c r="I56" s="9">
        <f t="shared" si="4"/>
        <v>8483108.6202655043</v>
      </c>
      <c r="K56" s="9">
        <v>-1442.5</v>
      </c>
      <c r="M56" s="9">
        <f t="shared" si="2"/>
        <v>9247982.2402655035</v>
      </c>
    </row>
    <row r="57" spans="1:13" ht="18" customHeight="1" x14ac:dyDescent="0.25">
      <c r="A57" s="7" t="s">
        <v>59</v>
      </c>
      <c r="B57" s="8" t="s">
        <v>4</v>
      </c>
      <c r="C57" s="9">
        <v>669510.31000000006</v>
      </c>
      <c r="D57" s="9">
        <v>569524.64</v>
      </c>
      <c r="E57" s="9">
        <f t="shared" si="3"/>
        <v>1239034.9500000002</v>
      </c>
      <c r="G57" s="9">
        <v>9191007.0530224033</v>
      </c>
      <c r="H57" s="9">
        <v>1520468.01</v>
      </c>
      <c r="I57" s="9">
        <f t="shared" si="4"/>
        <v>10711475.063022403</v>
      </c>
      <c r="K57" s="9">
        <v>-28128.77</v>
      </c>
      <c r="M57" s="9">
        <f t="shared" si="2"/>
        <v>11922381.243022405</v>
      </c>
    </row>
    <row r="58" spans="1:13" ht="18" customHeight="1" x14ac:dyDescent="0.25">
      <c r="A58" s="7" t="s">
        <v>60</v>
      </c>
      <c r="B58" s="8" t="s">
        <v>9</v>
      </c>
      <c r="C58" s="9">
        <v>1502917</v>
      </c>
      <c r="D58" s="9">
        <v>3696309.05</v>
      </c>
      <c r="E58" s="9">
        <f t="shared" si="3"/>
        <v>5199226.05</v>
      </c>
      <c r="G58" s="9">
        <v>20631976.249518309</v>
      </c>
      <c r="H58" s="9">
        <v>8895274.7899999991</v>
      </c>
      <c r="I58" s="9">
        <f t="shared" si="4"/>
        <v>29527251.039518308</v>
      </c>
      <c r="K58" s="9">
        <v>-169574</v>
      </c>
      <c r="M58" s="9">
        <f t="shared" si="2"/>
        <v>34556903.089518309</v>
      </c>
    </row>
    <row r="59" spans="1:13" ht="18" customHeight="1" x14ac:dyDescent="0.25">
      <c r="A59" s="7" t="s">
        <v>61</v>
      </c>
      <c r="B59" s="8" t="s">
        <v>7</v>
      </c>
      <c r="C59" s="9">
        <v>1034219.65</v>
      </c>
      <c r="D59" s="9">
        <v>1663557.3</v>
      </c>
      <c r="E59" s="9">
        <f t="shared" si="3"/>
        <v>2697776.95</v>
      </c>
      <c r="G59" s="9">
        <v>14197720.301265448</v>
      </c>
      <c r="H59" s="9">
        <v>4946813.5399999991</v>
      </c>
      <c r="I59" s="9">
        <f t="shared" si="4"/>
        <v>19144533.841265447</v>
      </c>
      <c r="K59" s="9">
        <v>-117082.99</v>
      </c>
      <c r="M59" s="9">
        <f t="shared" si="2"/>
        <v>21725227.801265448</v>
      </c>
    </row>
    <row r="60" spans="1:13" ht="18" customHeight="1" x14ac:dyDescent="0.25">
      <c r="A60" s="7" t="s">
        <v>62</v>
      </c>
      <c r="B60" s="8" t="s">
        <v>7</v>
      </c>
      <c r="C60" s="9">
        <v>553305.97</v>
      </c>
      <c r="D60" s="9">
        <v>245991.08</v>
      </c>
      <c r="E60" s="9">
        <f t="shared" si="3"/>
        <v>799297.04999999993</v>
      </c>
      <c r="G60" s="9">
        <v>7595759.1684409697</v>
      </c>
      <c r="H60" s="9">
        <v>630046.78</v>
      </c>
      <c r="I60" s="9">
        <f t="shared" si="4"/>
        <v>8225805.9484409699</v>
      </c>
      <c r="K60" s="9">
        <v>-90797.42</v>
      </c>
      <c r="M60" s="9">
        <f t="shared" si="2"/>
        <v>8934305.5784409698</v>
      </c>
    </row>
    <row r="61" spans="1:13" ht="18" customHeight="1" x14ac:dyDescent="0.25">
      <c r="A61" s="7" t="s">
        <v>63</v>
      </c>
      <c r="B61" s="8" t="s">
        <v>7</v>
      </c>
      <c r="C61" s="9">
        <v>1255924.8899999999</v>
      </c>
      <c r="D61" s="9">
        <v>2228800.58</v>
      </c>
      <c r="E61" s="9">
        <f t="shared" si="3"/>
        <v>3484725.4699999997</v>
      </c>
      <c r="G61" s="9">
        <v>17241279.767181069</v>
      </c>
      <c r="H61" s="9">
        <v>6654924.1000000006</v>
      </c>
      <c r="I61" s="9">
        <f t="shared" si="4"/>
        <v>23896203.86718107</v>
      </c>
      <c r="K61" s="9">
        <v>-145452.18</v>
      </c>
      <c r="M61" s="9">
        <f t="shared" si="2"/>
        <v>27235477.157181069</v>
      </c>
    </row>
    <row r="62" spans="1:13" ht="18" customHeight="1" x14ac:dyDescent="0.25">
      <c r="A62" s="7" t="s">
        <v>64</v>
      </c>
      <c r="B62" s="8" t="s">
        <v>9</v>
      </c>
      <c r="C62" s="9">
        <v>592960.15</v>
      </c>
      <c r="D62" s="9">
        <v>267439.45</v>
      </c>
      <c r="E62" s="9">
        <f t="shared" si="3"/>
        <v>860399.60000000009</v>
      </c>
      <c r="G62" s="9">
        <v>8140129.9149906337</v>
      </c>
      <c r="H62" s="9">
        <v>787081.46</v>
      </c>
      <c r="I62" s="9">
        <f t="shared" si="4"/>
        <v>8927211.3749906346</v>
      </c>
      <c r="K62" s="9">
        <v>-9937.23</v>
      </c>
      <c r="M62" s="9">
        <f t="shared" si="2"/>
        <v>9777673.7449906338</v>
      </c>
    </row>
    <row r="63" spans="1:13" ht="18" customHeight="1" x14ac:dyDescent="0.25">
      <c r="A63" s="7" t="s">
        <v>65</v>
      </c>
      <c r="B63" s="8" t="s">
        <v>7</v>
      </c>
      <c r="C63" s="9">
        <v>550002.31000000006</v>
      </c>
      <c r="D63" s="9">
        <v>158950.65</v>
      </c>
      <c r="E63" s="9">
        <f t="shared" si="3"/>
        <v>708952.96000000008</v>
      </c>
      <c r="G63" s="9">
        <v>7550406.7133040801</v>
      </c>
      <c r="H63" s="9">
        <v>422025.58000000007</v>
      </c>
      <c r="I63" s="9">
        <f t="shared" si="4"/>
        <v>7972432.2933040801</v>
      </c>
      <c r="K63" s="9">
        <v>103379.24</v>
      </c>
      <c r="M63" s="9">
        <f t="shared" si="2"/>
        <v>8784764.4933040813</v>
      </c>
    </row>
    <row r="64" spans="1:13" ht="18" customHeight="1" x14ac:dyDescent="0.25">
      <c r="A64" s="7" t="s">
        <v>66</v>
      </c>
      <c r="B64" s="8" t="s">
        <v>7</v>
      </c>
      <c r="C64" s="9">
        <v>1245674.29</v>
      </c>
      <c r="D64" s="9">
        <v>2097470.94</v>
      </c>
      <c r="E64" s="9">
        <f t="shared" si="3"/>
        <v>3343145.23</v>
      </c>
      <c r="G64" s="9">
        <v>17100559.999840431</v>
      </c>
      <c r="H64" s="9">
        <v>5254027.41</v>
      </c>
      <c r="I64" s="9">
        <f t="shared" si="4"/>
        <v>22354587.409840431</v>
      </c>
      <c r="K64" s="9">
        <v>-50407.39</v>
      </c>
      <c r="M64" s="9">
        <f t="shared" si="2"/>
        <v>25647325.249840431</v>
      </c>
    </row>
    <row r="65" spans="1:13" ht="18" customHeight="1" x14ac:dyDescent="0.25">
      <c r="A65" s="11" t="s">
        <v>67</v>
      </c>
      <c r="B65" s="8" t="s">
        <v>4</v>
      </c>
      <c r="C65" s="9">
        <v>644789.48</v>
      </c>
      <c r="D65" s="9">
        <v>350884.37</v>
      </c>
      <c r="E65" s="9">
        <f t="shared" si="3"/>
        <v>995673.85</v>
      </c>
      <c r="G65" s="9">
        <v>8851640.706484044</v>
      </c>
      <c r="H65" s="9">
        <v>976309.03000000026</v>
      </c>
      <c r="I65" s="9">
        <f t="shared" si="4"/>
        <v>9827949.7364840433</v>
      </c>
      <c r="K65" s="9">
        <v>52090.31</v>
      </c>
      <c r="M65" s="9">
        <f t="shared" si="2"/>
        <v>10875713.896484043</v>
      </c>
    </row>
    <row r="66" spans="1:13" ht="18" customHeight="1" x14ac:dyDescent="0.25">
      <c r="A66" s="7" t="s">
        <v>68</v>
      </c>
      <c r="B66" s="8" t="s">
        <v>7</v>
      </c>
      <c r="C66" s="9">
        <v>729130.51</v>
      </c>
      <c r="D66" s="9">
        <v>610446.93999999994</v>
      </c>
      <c r="E66" s="9">
        <f t="shared" si="3"/>
        <v>1339577.45</v>
      </c>
      <c r="G66" s="9">
        <v>10009470.519090973</v>
      </c>
      <c r="H66" s="9">
        <v>1544122.9300000002</v>
      </c>
      <c r="I66" s="9">
        <f t="shared" si="4"/>
        <v>11553593.449090973</v>
      </c>
      <c r="K66" s="9">
        <v>240817.52</v>
      </c>
      <c r="M66" s="9">
        <f t="shared" si="2"/>
        <v>13133988.419090971</v>
      </c>
    </row>
    <row r="67" spans="1:13" ht="18" customHeight="1" x14ac:dyDescent="0.25">
      <c r="A67" s="7" t="s">
        <v>69</v>
      </c>
      <c r="B67" s="8" t="s">
        <v>7</v>
      </c>
      <c r="C67" s="9">
        <v>540544.18000000005</v>
      </c>
      <c r="D67" s="9">
        <v>203510.03</v>
      </c>
      <c r="E67" s="9">
        <f t="shared" si="3"/>
        <v>744054.21000000008</v>
      </c>
      <c r="G67" s="9">
        <v>7420565.8838000186</v>
      </c>
      <c r="H67" s="9">
        <v>669102.89999999991</v>
      </c>
      <c r="I67" s="9">
        <f t="shared" si="4"/>
        <v>8089668.783800019</v>
      </c>
      <c r="K67" s="9">
        <v>-7933.76</v>
      </c>
      <c r="M67" s="9">
        <f t="shared" si="2"/>
        <v>8825789.2338000201</v>
      </c>
    </row>
    <row r="68" spans="1:13" ht="18" customHeight="1" x14ac:dyDescent="0.25">
      <c r="A68" s="7" t="s">
        <v>70</v>
      </c>
      <c r="B68" s="8" t="s">
        <v>71</v>
      </c>
      <c r="C68" s="9">
        <v>599989.42000000004</v>
      </c>
      <c r="D68" s="9">
        <v>704138.04</v>
      </c>
      <c r="E68" s="9">
        <f t="shared" ref="E68:E81" si="5">+D68+C68</f>
        <v>1304127.46</v>
      </c>
      <c r="G68" s="9">
        <v>8236627.5064501259</v>
      </c>
      <c r="H68" s="9">
        <v>1706173.9800000004</v>
      </c>
      <c r="I68" s="9">
        <f t="shared" ref="I68:I81" si="6">+G68+H68</f>
        <v>9942801.4864501264</v>
      </c>
      <c r="K68" s="9">
        <v>12261.26</v>
      </c>
      <c r="M68" s="9">
        <f t="shared" si="2"/>
        <v>11259190.206450125</v>
      </c>
    </row>
    <row r="69" spans="1:13" ht="18" customHeight="1" x14ac:dyDescent="0.25">
      <c r="A69" s="7" t="s">
        <v>72</v>
      </c>
      <c r="B69" s="8" t="s">
        <v>9</v>
      </c>
      <c r="C69" s="9">
        <v>1015396.01</v>
      </c>
      <c r="D69" s="9">
        <v>1839113.8</v>
      </c>
      <c r="E69" s="9">
        <f t="shared" si="5"/>
        <v>2854509.81</v>
      </c>
      <c r="F69" s="54"/>
      <c r="G69" s="9">
        <v>13939310.206420043</v>
      </c>
      <c r="H69" s="9">
        <v>4058699.3600000008</v>
      </c>
      <c r="I69" s="9">
        <f t="shared" si="6"/>
        <v>17998009.566420045</v>
      </c>
      <c r="J69" s="54"/>
      <c r="K69" s="9">
        <v>77253.94</v>
      </c>
      <c r="L69" s="54"/>
      <c r="M69" s="9">
        <f t="shared" ref="M69:M81" si="7">+E69+I69+K69</f>
        <v>20929773.316420045</v>
      </c>
    </row>
    <row r="70" spans="1:13" ht="18" customHeight="1" x14ac:dyDescent="0.25">
      <c r="A70" s="7" t="s">
        <v>73</v>
      </c>
      <c r="B70" s="8" t="s">
        <v>9</v>
      </c>
      <c r="C70" s="9">
        <v>642463.54</v>
      </c>
      <c r="D70" s="9">
        <v>337977.95</v>
      </c>
      <c r="E70" s="9">
        <f t="shared" si="5"/>
        <v>980441.49</v>
      </c>
      <c r="F70" s="54"/>
      <c r="G70" s="9">
        <v>8819710.3175091613</v>
      </c>
      <c r="H70" s="9">
        <v>1122369.6300000001</v>
      </c>
      <c r="I70" s="9">
        <f t="shared" si="6"/>
        <v>9942079.9475091621</v>
      </c>
      <c r="J70" s="54"/>
      <c r="K70" s="9">
        <v>93522.15</v>
      </c>
      <c r="L70" s="54"/>
      <c r="M70" s="9">
        <f t="shared" si="7"/>
        <v>11016043.587509163</v>
      </c>
    </row>
    <row r="71" spans="1:13" ht="18" customHeight="1" x14ac:dyDescent="0.25">
      <c r="A71" s="7" t="s">
        <v>74</v>
      </c>
      <c r="B71" s="8" t="s">
        <v>4</v>
      </c>
      <c r="C71" s="9">
        <v>1030483.74</v>
      </c>
      <c r="D71" s="9">
        <v>1833710.14</v>
      </c>
      <c r="E71" s="9">
        <f t="shared" si="5"/>
        <v>2864193.88</v>
      </c>
      <c r="G71" s="9">
        <v>14146433.880035881</v>
      </c>
      <c r="H71" s="9">
        <v>4983601.54</v>
      </c>
      <c r="I71" s="9">
        <f t="shared" si="6"/>
        <v>19130035.42003588</v>
      </c>
      <c r="K71" s="9">
        <v>1508134.75</v>
      </c>
      <c r="M71" s="9">
        <f t="shared" si="7"/>
        <v>23502364.050035879</v>
      </c>
    </row>
    <row r="72" spans="1:13" ht="18" customHeight="1" x14ac:dyDescent="0.25">
      <c r="A72" s="7" t="s">
        <v>75</v>
      </c>
      <c r="B72" s="8" t="s">
        <v>4</v>
      </c>
      <c r="C72" s="9">
        <v>2414829.29</v>
      </c>
      <c r="D72" s="9">
        <v>5646156.2400000002</v>
      </c>
      <c r="E72" s="9">
        <f t="shared" si="5"/>
        <v>8060985.5300000003</v>
      </c>
      <c r="G72" s="9">
        <v>33150666.716369994</v>
      </c>
      <c r="H72" s="9">
        <v>15415455.300000001</v>
      </c>
      <c r="I72" s="9">
        <f t="shared" si="6"/>
        <v>48566122.016369998</v>
      </c>
      <c r="K72" s="9">
        <v>-3457915.2</v>
      </c>
      <c r="M72" s="9">
        <f t="shared" si="7"/>
        <v>53169192.346369997</v>
      </c>
    </row>
    <row r="73" spans="1:13" ht="18" customHeight="1" x14ac:dyDescent="0.25">
      <c r="A73" s="7" t="s">
        <v>76</v>
      </c>
      <c r="B73" s="8" t="s">
        <v>7</v>
      </c>
      <c r="C73" s="9">
        <v>605660.18999999994</v>
      </c>
      <c r="D73" s="9">
        <v>327440.82</v>
      </c>
      <c r="E73" s="9">
        <f t="shared" si="5"/>
        <v>933101.01</v>
      </c>
      <c r="G73" s="9">
        <v>8314475.490189773</v>
      </c>
      <c r="H73" s="9">
        <v>963686.72</v>
      </c>
      <c r="I73" s="9">
        <f t="shared" si="6"/>
        <v>9278162.2101897728</v>
      </c>
      <c r="K73" s="9">
        <v>-53773.23</v>
      </c>
      <c r="M73" s="9">
        <f t="shared" si="7"/>
        <v>10157489.990189772</v>
      </c>
    </row>
    <row r="74" spans="1:13" ht="18" customHeight="1" x14ac:dyDescent="0.25">
      <c r="A74" s="7" t="s">
        <v>77</v>
      </c>
      <c r="B74" s="8" t="s">
        <v>4</v>
      </c>
      <c r="C74" s="9">
        <v>677692.26</v>
      </c>
      <c r="D74" s="9">
        <v>662862.42000000004</v>
      </c>
      <c r="E74" s="9">
        <f t="shared" si="5"/>
        <v>1340554.6800000002</v>
      </c>
      <c r="G74" s="9">
        <v>9303328.5540623665</v>
      </c>
      <c r="H74" s="9">
        <v>1522876.6099999999</v>
      </c>
      <c r="I74" s="9">
        <f t="shared" si="6"/>
        <v>10826205.164062366</v>
      </c>
      <c r="K74" s="9">
        <v>179350.95</v>
      </c>
      <c r="M74" s="9">
        <f t="shared" si="7"/>
        <v>12346110.794062365</v>
      </c>
    </row>
    <row r="75" spans="1:13" ht="18" customHeight="1" x14ac:dyDescent="0.25">
      <c r="A75" s="7" t="s">
        <v>78</v>
      </c>
      <c r="B75" s="8" t="s">
        <v>71</v>
      </c>
      <c r="C75" s="9">
        <v>552822.25</v>
      </c>
      <c r="D75" s="9">
        <v>196838.59</v>
      </c>
      <c r="E75" s="9">
        <f t="shared" si="5"/>
        <v>749660.84</v>
      </c>
      <c r="G75" s="9">
        <v>7589118.7778134504</v>
      </c>
      <c r="H75" s="9">
        <v>527377.23</v>
      </c>
      <c r="I75" s="9">
        <f t="shared" si="6"/>
        <v>8116496.0078134499</v>
      </c>
      <c r="K75" s="9">
        <v>2965.14</v>
      </c>
      <c r="M75" s="9">
        <f t="shared" si="7"/>
        <v>8869121.9878134504</v>
      </c>
    </row>
    <row r="76" spans="1:13" ht="18" customHeight="1" x14ac:dyDescent="0.25">
      <c r="A76" s="7" t="s">
        <v>79</v>
      </c>
      <c r="B76" s="8" t="s">
        <v>4</v>
      </c>
      <c r="C76" s="9">
        <v>1229680.8799999999</v>
      </c>
      <c r="D76" s="9">
        <v>2491771.61</v>
      </c>
      <c r="E76" s="9">
        <f t="shared" si="5"/>
        <v>3721452.4899999998</v>
      </c>
      <c r="G76" s="9">
        <v>16881003.254411366</v>
      </c>
      <c r="H76" s="9">
        <v>5578790.2699999996</v>
      </c>
      <c r="I76" s="9">
        <f t="shared" si="6"/>
        <v>22459793.524411365</v>
      </c>
      <c r="K76" s="9">
        <v>-62668.65</v>
      </c>
      <c r="M76" s="9">
        <f t="shared" si="7"/>
        <v>26118577.364411365</v>
      </c>
    </row>
    <row r="77" spans="1:13" ht="18" customHeight="1" x14ac:dyDescent="0.25">
      <c r="A77" s="7" t="s">
        <v>80</v>
      </c>
      <c r="B77" s="8" t="s">
        <v>4</v>
      </c>
      <c r="C77" s="9">
        <v>760530.69</v>
      </c>
      <c r="D77" s="9">
        <v>860199.81</v>
      </c>
      <c r="E77" s="9">
        <f t="shared" si="5"/>
        <v>1620730.5</v>
      </c>
      <c r="G77" s="9">
        <v>10440530.770251894</v>
      </c>
      <c r="H77" s="9">
        <v>2202977.0699999998</v>
      </c>
      <c r="I77" s="9">
        <f t="shared" si="6"/>
        <v>12643507.840251895</v>
      </c>
      <c r="K77" s="9">
        <v>77975.19</v>
      </c>
      <c r="M77" s="9">
        <f t="shared" si="7"/>
        <v>14342213.530251894</v>
      </c>
    </row>
    <row r="78" spans="1:13" ht="18" customHeight="1" x14ac:dyDescent="0.25">
      <c r="A78" s="7" t="s">
        <v>81</v>
      </c>
      <c r="B78" s="8" t="s">
        <v>7</v>
      </c>
      <c r="C78" s="9">
        <v>543889</v>
      </c>
      <c r="D78" s="9">
        <v>159491.01</v>
      </c>
      <c r="E78" s="9">
        <f t="shared" si="5"/>
        <v>703380.01</v>
      </c>
      <c r="G78" s="9">
        <v>7466483.4785647839</v>
      </c>
      <c r="H78" s="9">
        <v>459031.17000000004</v>
      </c>
      <c r="I78" s="9">
        <f t="shared" si="6"/>
        <v>7925514.6485647839</v>
      </c>
      <c r="K78" s="9">
        <v>17550.43</v>
      </c>
      <c r="M78" s="9">
        <f t="shared" si="7"/>
        <v>8646445.0885647833</v>
      </c>
    </row>
    <row r="79" spans="1:13" ht="18" customHeight="1" x14ac:dyDescent="0.25">
      <c r="A79" s="7" t="s">
        <v>82</v>
      </c>
      <c r="B79" s="8" t="s">
        <v>7</v>
      </c>
      <c r="C79" s="9">
        <v>709174.78</v>
      </c>
      <c r="D79" s="9">
        <v>921011.73</v>
      </c>
      <c r="E79" s="9">
        <f t="shared" si="5"/>
        <v>1630186.51</v>
      </c>
      <c r="G79" s="9">
        <v>9735519.0844790339</v>
      </c>
      <c r="H79" s="9">
        <v>2496851.1900000004</v>
      </c>
      <c r="I79" s="9">
        <f t="shared" si="6"/>
        <v>12232370.274479035</v>
      </c>
      <c r="K79" s="9">
        <v>5128.8900000000003</v>
      </c>
      <c r="M79" s="9">
        <f t="shared" si="7"/>
        <v>13867685.674479036</v>
      </c>
    </row>
    <row r="80" spans="1:13" ht="18" customHeight="1" x14ac:dyDescent="0.25">
      <c r="A80" s="7" t="s">
        <v>83</v>
      </c>
      <c r="B80" s="8" t="s">
        <v>7</v>
      </c>
      <c r="C80" s="9">
        <v>562208.35</v>
      </c>
      <c r="D80" s="9">
        <v>181188.76</v>
      </c>
      <c r="E80" s="9">
        <f t="shared" si="5"/>
        <v>743397.11</v>
      </c>
      <c r="G80" s="9">
        <v>7717970.6129687298</v>
      </c>
      <c r="H80" s="9">
        <v>1008812.7399999999</v>
      </c>
      <c r="I80" s="9">
        <f t="shared" si="6"/>
        <v>8726783.35296873</v>
      </c>
      <c r="K80" s="9">
        <v>-7052.23</v>
      </c>
      <c r="M80" s="9">
        <f t="shared" si="7"/>
        <v>9463128.232968729</v>
      </c>
    </row>
    <row r="81" spans="1:13" ht="18" customHeight="1" x14ac:dyDescent="0.25">
      <c r="A81" s="7" t="s">
        <v>84</v>
      </c>
      <c r="B81" s="8" t="s">
        <v>71</v>
      </c>
      <c r="C81" s="9">
        <v>2322522.44</v>
      </c>
      <c r="D81" s="9">
        <v>4519473.03</v>
      </c>
      <c r="E81" s="9">
        <f t="shared" si="5"/>
        <v>6841995.4700000007</v>
      </c>
      <c r="F81" s="55"/>
      <c r="G81" s="9">
        <v>31883482.385769438</v>
      </c>
      <c r="H81" s="9">
        <v>12687102.970000003</v>
      </c>
      <c r="I81" s="9">
        <f t="shared" si="6"/>
        <v>44570585.355769441</v>
      </c>
      <c r="J81" s="55"/>
      <c r="K81" s="9">
        <v>-368078.16</v>
      </c>
      <c r="L81" s="55"/>
      <c r="M81" s="9">
        <f>+E81+I81+K81</f>
        <v>51044502.665769443</v>
      </c>
    </row>
    <row r="82" spans="1:13" s="16" customFormat="1" ht="18" customHeight="1" x14ac:dyDescent="0.2">
      <c r="A82" s="12" t="s">
        <v>112</v>
      </c>
      <c r="B82" s="13"/>
      <c r="C82" s="14">
        <f>+SUM(C4:C81)</f>
        <v>102917668.23000002</v>
      </c>
      <c r="D82" s="15">
        <f>+SUM(D4:D81)</f>
        <v>207832952.22999999</v>
      </c>
      <c r="E82" s="15">
        <f>+SUM(E4:E81)</f>
        <v>310750620.45999992</v>
      </c>
      <c r="G82" s="53">
        <f>+SUM(G4:G81)</f>
        <v>1412849069.6850884</v>
      </c>
      <c r="H82" s="53">
        <f>+SUM(H4:H81)</f>
        <v>535798989.02000004</v>
      </c>
      <c r="I82" s="15">
        <f>+SUM(I4:I81)</f>
        <v>1948648058.7050877</v>
      </c>
      <c r="K82" s="15">
        <f>+SUM(K4:K81)</f>
        <v>9.9999992526136339E-3</v>
      </c>
      <c r="M82" s="15">
        <f>+SUM(M4:M81)</f>
        <v>2259398679.1750889</v>
      </c>
    </row>
    <row r="83" spans="1:13" ht="14.25" x14ac:dyDescent="0.3">
      <c r="A83" s="17"/>
      <c r="B83" s="17"/>
      <c r="C83" s="17"/>
      <c r="G83" s="18"/>
      <c r="H83" s="18"/>
      <c r="I83" s="18"/>
    </row>
    <row r="84" spans="1:13" ht="14.25" x14ac:dyDescent="0.3">
      <c r="K84" s="18"/>
      <c r="M84" s="18" t="s">
        <v>86</v>
      </c>
    </row>
  </sheetData>
  <sortState ref="A4:K81">
    <sortCondition ref="A4:A81"/>
  </sortState>
  <mergeCells count="8">
    <mergeCell ref="C2:E2"/>
    <mergeCell ref="A2:A3"/>
    <mergeCell ref="B2:B3"/>
    <mergeCell ref="I2:I3"/>
    <mergeCell ref="M2:M3"/>
    <mergeCell ref="G2:G3"/>
    <mergeCell ref="H2:H3"/>
    <mergeCell ref="K2:K3"/>
  </mergeCells>
  <printOptions horizontalCentered="1"/>
  <pageMargins left="0.35433070866141736" right="0.39370078740157483" top="0.23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33"/>
  <sheetViews>
    <sheetView showGridLines="0" workbookViewId="0">
      <selection activeCell="D11" sqref="D11"/>
    </sheetView>
  </sheetViews>
  <sheetFormatPr baseColWidth="10" defaultRowHeight="13.5" x14ac:dyDescent="0.25"/>
  <cols>
    <col min="1" max="1" width="27.28515625" style="20" customWidth="1"/>
    <col min="2" max="4" width="18.7109375" style="20" customWidth="1"/>
    <col min="5" max="5" width="5.5703125" style="10" customWidth="1"/>
    <col min="6" max="6" width="16.5703125" style="10" bestFit="1" customWidth="1"/>
    <col min="7" max="16384" width="11.42578125" style="10"/>
  </cols>
  <sheetData>
    <row r="1" spans="1:6" ht="18" customHeight="1" x14ac:dyDescent="0.25">
      <c r="A1" s="72" t="s">
        <v>118</v>
      </c>
      <c r="B1" s="73"/>
      <c r="C1" s="73"/>
      <c r="D1" s="74"/>
    </row>
    <row r="3" spans="1:6" s="2" customFormat="1" ht="18" customHeight="1" x14ac:dyDescent="0.2">
      <c r="A3" s="43"/>
      <c r="B3" s="65" t="s">
        <v>106</v>
      </c>
      <c r="C3" s="66"/>
      <c r="D3" s="67"/>
    </row>
    <row r="4" spans="1:6" s="1" customFormat="1" ht="18" customHeight="1" x14ac:dyDescent="0.2">
      <c r="A4" s="25" t="s">
        <v>89</v>
      </c>
      <c r="B4" s="25" t="s">
        <v>88</v>
      </c>
      <c r="C4" s="25" t="s">
        <v>87</v>
      </c>
      <c r="D4" s="25" t="s">
        <v>85</v>
      </c>
    </row>
    <row r="5" spans="1:6" s="2" customFormat="1" ht="18" customHeight="1" x14ac:dyDescent="0.2">
      <c r="A5" s="59" t="s">
        <v>119</v>
      </c>
      <c r="B5" s="24">
        <f>+B17+B11</f>
        <v>1515766737.9150884</v>
      </c>
      <c r="C5" s="24">
        <f>+C17+C11</f>
        <v>743631941.25</v>
      </c>
      <c r="D5" s="24">
        <f>+B5+C5</f>
        <v>2259398679.1650887</v>
      </c>
    </row>
    <row r="6" spans="1:6" s="2" customFormat="1" ht="18" customHeight="1" x14ac:dyDescent="0.2">
      <c r="A6" s="59" t="s">
        <v>120</v>
      </c>
      <c r="B6" s="24">
        <f>+B18+B12</f>
        <v>969070122.27999997</v>
      </c>
      <c r="C6" s="24">
        <f>+C18+C12</f>
        <v>515688729.96999997</v>
      </c>
      <c r="D6" s="24">
        <f>+B6+C6</f>
        <v>1484758852.25</v>
      </c>
    </row>
    <row r="7" spans="1:6" s="2" customFormat="1" ht="18" customHeight="1" x14ac:dyDescent="0.2">
      <c r="A7" s="23"/>
      <c r="B7" s="22">
        <f>+B5/B6-1</f>
        <v>0.56414556910374714</v>
      </c>
      <c r="C7" s="22">
        <f>+C5/C6-1</f>
        <v>0.44201705027228444</v>
      </c>
      <c r="D7" s="22">
        <f>+D5/D6-1</f>
        <v>0.52172770395758294</v>
      </c>
    </row>
    <row r="8" spans="1:6" x14ac:dyDescent="0.25">
      <c r="B8" s="21"/>
      <c r="C8" s="21"/>
      <c r="D8" s="21"/>
    </row>
    <row r="9" spans="1:6" s="2" customFormat="1" ht="18" customHeight="1" x14ac:dyDescent="0.2">
      <c r="A9" s="43"/>
      <c r="B9" s="65" t="s">
        <v>107</v>
      </c>
      <c r="C9" s="66"/>
      <c r="D9" s="67"/>
    </row>
    <row r="10" spans="1:6" s="1" customFormat="1" ht="18" customHeight="1" x14ac:dyDescent="0.2">
      <c r="A10" s="25" t="s">
        <v>89</v>
      </c>
      <c r="B10" s="25" t="s">
        <v>88</v>
      </c>
      <c r="C10" s="25" t="s">
        <v>87</v>
      </c>
      <c r="D10" s="25" t="s">
        <v>85</v>
      </c>
    </row>
    <row r="11" spans="1:6" s="2" customFormat="1" ht="18" customHeight="1" x14ac:dyDescent="0.2">
      <c r="A11" s="59" t="s">
        <v>119</v>
      </c>
      <c r="B11" s="24">
        <f>+'Gtía Julio - Agosto 2019'!G82</f>
        <v>1412849069.6850884</v>
      </c>
      <c r="C11" s="24">
        <f>+'Gtía Julio - Agosto 2019'!H82</f>
        <v>535798989.02000004</v>
      </c>
      <c r="D11" s="24">
        <f>+B11+C11</f>
        <v>1948648058.7050884</v>
      </c>
    </row>
    <row r="12" spans="1:6" s="2" customFormat="1" ht="18" customHeight="1" x14ac:dyDescent="0.2">
      <c r="A12" s="59" t="s">
        <v>120</v>
      </c>
      <c r="B12" s="24">
        <v>910038513.90999997</v>
      </c>
      <c r="C12" s="24">
        <v>378380478.96999997</v>
      </c>
      <c r="D12" s="24">
        <f>+B12+C12</f>
        <v>1288418992.8799999</v>
      </c>
      <c r="F12" s="64"/>
    </row>
    <row r="13" spans="1:6" s="2" customFormat="1" ht="18" customHeight="1" x14ac:dyDescent="0.2">
      <c r="A13" s="23"/>
      <c r="B13" s="22">
        <f>+B11/B12-1</f>
        <v>0.55251568817098962</v>
      </c>
      <c r="C13" s="22">
        <f>+C11/C12-1</f>
        <v>0.41603232407367674</v>
      </c>
      <c r="D13" s="22">
        <f>+D11/D12-1</f>
        <v>0.512433509187318</v>
      </c>
    </row>
    <row r="14" spans="1:6" x14ac:dyDescent="0.25">
      <c r="B14" s="21"/>
      <c r="C14" s="21"/>
      <c r="D14" s="21"/>
    </row>
    <row r="15" spans="1:6" s="2" customFormat="1" ht="18" customHeight="1" x14ac:dyDescent="0.2">
      <c r="A15" s="43"/>
      <c r="B15" s="65" t="s">
        <v>100</v>
      </c>
      <c r="C15" s="66"/>
      <c r="D15" s="67"/>
    </row>
    <row r="16" spans="1:6" s="1" customFormat="1" ht="18" customHeight="1" x14ac:dyDescent="0.2">
      <c r="A16" s="25" t="s">
        <v>89</v>
      </c>
      <c r="B16" s="25" t="s">
        <v>88</v>
      </c>
      <c r="C16" s="25" t="s">
        <v>87</v>
      </c>
      <c r="D16" s="25" t="s">
        <v>85</v>
      </c>
    </row>
    <row r="17" spans="1:5" s="2" customFormat="1" ht="18" customHeight="1" x14ac:dyDescent="0.2">
      <c r="A17" s="59" t="s">
        <v>119</v>
      </c>
      <c r="B17" s="24">
        <f>+'Gtía Julio - Agosto 2019'!C82</f>
        <v>102917668.23000002</v>
      </c>
      <c r="C17" s="24">
        <f>+'Gtía Julio - Agosto 2019'!D82</f>
        <v>207832952.22999999</v>
      </c>
      <c r="D17" s="24">
        <f>+B17+C17</f>
        <v>310750620.46000004</v>
      </c>
    </row>
    <row r="18" spans="1:5" s="2" customFormat="1" ht="18" customHeight="1" x14ac:dyDescent="0.2">
      <c r="A18" s="59" t="s">
        <v>120</v>
      </c>
      <c r="B18" s="24">
        <v>59031608.369999997</v>
      </c>
      <c r="C18" s="24">
        <v>137308251</v>
      </c>
      <c r="D18" s="24">
        <f>+B18+C18</f>
        <v>196339859.37</v>
      </c>
    </row>
    <row r="19" spans="1:5" s="2" customFormat="1" ht="18" customHeight="1" x14ac:dyDescent="0.2">
      <c r="A19" s="23"/>
      <c r="B19" s="22">
        <f>+B17/B18-1</f>
        <v>0.74343323978113096</v>
      </c>
      <c r="C19" s="22">
        <f>+C17/C18-1</f>
        <v>0.51362318517916306</v>
      </c>
      <c r="D19" s="22">
        <f>+D17/D18-1</f>
        <v>0.58271795374160051</v>
      </c>
    </row>
    <row r="20" spans="1:5" s="31" customFormat="1" ht="23.25" customHeight="1" x14ac:dyDescent="0.2">
      <c r="A20" s="45" t="s">
        <v>90</v>
      </c>
      <c r="B20" s="46"/>
      <c r="C20" s="46"/>
      <c r="D20" s="46"/>
      <c r="E20" s="47"/>
    </row>
    <row r="21" spans="1:5" s="31" customFormat="1" ht="18" customHeight="1" x14ac:dyDescent="0.2">
      <c r="A21" s="48" t="s">
        <v>91</v>
      </c>
      <c r="B21" s="46"/>
      <c r="C21" s="46"/>
      <c r="D21" s="46"/>
      <c r="E21" s="47"/>
    </row>
    <row r="22" spans="1:5" ht="27" customHeight="1" x14ac:dyDescent="0.25">
      <c r="A22" s="75" t="s">
        <v>121</v>
      </c>
      <c r="B22" s="75"/>
      <c r="C22" s="75"/>
      <c r="D22" s="75"/>
      <c r="E22" s="75"/>
    </row>
    <row r="23" spans="1:5" ht="54" customHeight="1" x14ac:dyDescent="0.25">
      <c r="A23" s="75" t="s">
        <v>122</v>
      </c>
      <c r="B23" s="75"/>
      <c r="C23" s="75"/>
      <c r="D23" s="75"/>
      <c r="E23" s="75"/>
    </row>
    <row r="24" spans="1:5" x14ac:dyDescent="0.25">
      <c r="A24" s="49"/>
      <c r="B24" s="50"/>
      <c r="C24" s="50"/>
      <c r="D24" s="50"/>
      <c r="E24" s="19"/>
    </row>
    <row r="25" spans="1:5" s="31" customFormat="1" ht="18" customHeight="1" x14ac:dyDescent="0.2">
      <c r="A25" s="48" t="s">
        <v>92</v>
      </c>
      <c r="B25" s="46"/>
      <c r="C25" s="46"/>
      <c r="D25" s="46"/>
      <c r="E25" s="47"/>
    </row>
    <row r="26" spans="1:5" ht="27" customHeight="1" x14ac:dyDescent="0.25">
      <c r="A26" s="75" t="s">
        <v>123</v>
      </c>
      <c r="B26" s="75"/>
      <c r="C26" s="75"/>
      <c r="D26" s="75"/>
      <c r="E26" s="75"/>
    </row>
    <row r="27" spans="1:5" ht="30.75" customHeight="1" x14ac:dyDescent="0.25">
      <c r="A27" s="77" t="s">
        <v>124</v>
      </c>
      <c r="B27" s="77"/>
      <c r="C27" s="77"/>
      <c r="D27" s="77"/>
      <c r="E27" s="77"/>
    </row>
    <row r="28" spans="1:5" x14ac:dyDescent="0.25">
      <c r="A28" s="60"/>
      <c r="B28" s="60"/>
      <c r="C28" s="60"/>
      <c r="D28" s="60"/>
      <c r="E28" s="60"/>
    </row>
    <row r="29" spans="1:5" ht="18" customHeight="1" x14ac:dyDescent="0.25">
      <c r="A29" s="44"/>
      <c r="E29" s="52" t="s">
        <v>111</v>
      </c>
    </row>
    <row r="30" spans="1:5" ht="31.5" customHeight="1" x14ac:dyDescent="0.25">
      <c r="A30" s="76"/>
      <c r="B30" s="76"/>
      <c r="C30" s="76"/>
      <c r="D30" s="76"/>
      <c r="E30" s="76"/>
    </row>
    <row r="32" spans="1:5" ht="81.75" customHeight="1" x14ac:dyDescent="0.25">
      <c r="A32" s="76"/>
      <c r="B32" s="76"/>
      <c r="C32" s="76"/>
      <c r="D32" s="76"/>
      <c r="E32" s="76"/>
    </row>
    <row r="33" spans="1:5" ht="48.75" customHeight="1" x14ac:dyDescent="0.25">
      <c r="A33" s="76"/>
      <c r="B33" s="76"/>
      <c r="C33" s="76"/>
      <c r="D33" s="76"/>
      <c r="E33" s="76"/>
    </row>
  </sheetData>
  <mergeCells count="11">
    <mergeCell ref="A32:E32"/>
    <mergeCell ref="A33:E33"/>
    <mergeCell ref="A27:E27"/>
    <mergeCell ref="A26:E26"/>
    <mergeCell ref="A23:E23"/>
    <mergeCell ref="A30:E30"/>
    <mergeCell ref="A1:D1"/>
    <mergeCell ref="B9:D9"/>
    <mergeCell ref="B15:D15"/>
    <mergeCell ref="B3:D3"/>
    <mergeCell ref="A22:E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showGridLines="0" zoomScale="80" zoomScaleNormal="80" workbookViewId="0">
      <selection activeCell="A24" sqref="A24:D27"/>
    </sheetView>
  </sheetViews>
  <sheetFormatPr baseColWidth="10" defaultRowHeight="16.5" x14ac:dyDescent="0.3"/>
  <cols>
    <col min="1" max="2" width="29.140625" style="27" customWidth="1"/>
    <col min="3" max="3" width="29.140625" customWidth="1"/>
    <col min="4" max="4" width="29" style="56" customWidth="1"/>
    <col min="5" max="5" width="30.140625" style="56" customWidth="1"/>
    <col min="6" max="6" width="29.85546875" style="56" customWidth="1"/>
    <col min="7" max="7" width="11.42578125" style="56"/>
    <col min="8" max="8" width="19.140625" style="57" customWidth="1"/>
    <col min="9" max="9" width="19.28515625" style="57" customWidth="1"/>
    <col min="10" max="13" width="11.42578125" style="57"/>
    <col min="14" max="14" width="11.42578125" style="51"/>
    <col min="15" max="15" width="19.42578125" style="51" bestFit="1" customWidth="1"/>
    <col min="16" max="16" width="18" style="51" bestFit="1" customWidth="1"/>
    <col min="17" max="17" width="14.85546875" style="51" bestFit="1" customWidth="1"/>
    <col min="18" max="18" width="16.7109375" style="51" bestFit="1" customWidth="1"/>
    <col min="19" max="19" width="11.42578125" style="56"/>
    <col min="20" max="22" width="11.42578125" style="57"/>
  </cols>
  <sheetData>
    <row r="1" spans="1:22" s="26" customFormat="1" ht="22.5" customHeight="1" x14ac:dyDescent="0.3">
      <c r="A1" s="82" t="s">
        <v>118</v>
      </c>
      <c r="B1" s="82"/>
      <c r="C1" s="82"/>
      <c r="D1" s="27"/>
      <c r="E1" s="37"/>
      <c r="F1" s="38"/>
      <c r="G1" s="56"/>
      <c r="H1" s="83"/>
      <c r="I1" s="83"/>
      <c r="J1" s="83"/>
      <c r="K1" s="83"/>
      <c r="L1" s="83"/>
      <c r="M1" s="58"/>
      <c r="N1" s="61"/>
      <c r="O1" s="61"/>
      <c r="P1" s="61"/>
      <c r="Q1" s="61"/>
      <c r="R1" s="61"/>
      <c r="S1" s="62"/>
      <c r="T1" s="58"/>
      <c r="U1" s="58"/>
      <c r="V1" s="58"/>
    </row>
    <row r="2" spans="1:22" ht="12.75" customHeight="1" thickBot="1" x14ac:dyDescent="0.35">
      <c r="D2" s="37"/>
      <c r="E2" s="37"/>
      <c r="F2" s="38"/>
      <c r="H2" s="20"/>
      <c r="I2" s="20"/>
      <c r="J2"/>
      <c r="K2"/>
      <c r="L2"/>
    </row>
    <row r="3" spans="1:22" ht="36" customHeight="1" thickBot="1" x14ac:dyDescent="0.35">
      <c r="A3" s="78" t="s">
        <v>93</v>
      </c>
      <c r="B3" s="79"/>
      <c r="C3" s="56"/>
      <c r="D3" s="37"/>
      <c r="E3" s="37"/>
      <c r="F3" s="38"/>
      <c r="H3" s="84" t="s">
        <v>96</v>
      </c>
      <c r="I3" s="84"/>
      <c r="J3" s="84"/>
      <c r="K3" s="84"/>
      <c r="L3" s="84"/>
    </row>
    <row r="4" spans="1:22" ht="36" customHeight="1" thickTop="1" thickBot="1" x14ac:dyDescent="0.35">
      <c r="A4" s="33" t="s">
        <v>94</v>
      </c>
      <c r="B4" s="33" t="s">
        <v>95</v>
      </c>
      <c r="C4" s="56"/>
      <c r="D4" s="37"/>
      <c r="E4" s="37"/>
      <c r="F4" s="38"/>
      <c r="H4" s="1"/>
      <c r="I4" s="1"/>
      <c r="J4" s="1"/>
      <c r="K4" s="1"/>
      <c r="L4" s="1"/>
      <c r="O4" s="85"/>
      <c r="P4" s="86" t="s">
        <v>107</v>
      </c>
      <c r="Q4" s="86" t="s">
        <v>100</v>
      </c>
      <c r="R4" s="86" t="s">
        <v>85</v>
      </c>
    </row>
    <row r="5" spans="1:22" ht="36" customHeight="1" thickBot="1" x14ac:dyDescent="0.35">
      <c r="A5" s="36">
        <v>0.54</v>
      </c>
      <c r="B5" s="36">
        <v>0.43</v>
      </c>
      <c r="C5" s="56"/>
      <c r="D5" s="37"/>
      <c r="E5" s="37"/>
      <c r="F5" s="38"/>
      <c r="H5" s="2"/>
      <c r="I5" s="2"/>
      <c r="J5" s="2"/>
      <c r="K5" s="2"/>
      <c r="L5" s="2"/>
      <c r="O5" s="87" t="s">
        <v>89</v>
      </c>
      <c r="P5" s="86" t="s">
        <v>85</v>
      </c>
      <c r="Q5" s="86" t="s">
        <v>85</v>
      </c>
      <c r="R5" s="86"/>
    </row>
    <row r="6" spans="1:22" ht="12.75" customHeight="1" thickBot="1" x14ac:dyDescent="0.35">
      <c r="C6" s="56"/>
      <c r="D6" s="37"/>
      <c r="E6" s="37"/>
      <c r="F6" s="38"/>
      <c r="H6" s="2"/>
      <c r="I6" s="2"/>
      <c r="J6" s="2"/>
      <c r="K6" s="2"/>
      <c r="L6" s="2"/>
      <c r="O6" s="85" t="s">
        <v>120</v>
      </c>
      <c r="P6" s="88">
        <f>+Observaciones!D12</f>
        <v>1288418992.8799999</v>
      </c>
      <c r="Q6" s="88">
        <f>+Observaciones!D18</f>
        <v>196339859.37</v>
      </c>
      <c r="R6" s="88">
        <f>+P6+Q6</f>
        <v>1484758852.25</v>
      </c>
    </row>
    <row r="7" spans="1:22" ht="36" customHeight="1" thickBot="1" x14ac:dyDescent="0.35">
      <c r="A7" s="78" t="s">
        <v>96</v>
      </c>
      <c r="B7" s="79"/>
      <c r="C7" s="56"/>
      <c r="D7" s="37"/>
      <c r="E7" s="37"/>
      <c r="F7" s="38"/>
      <c r="H7" s="2"/>
      <c r="I7" s="2"/>
      <c r="J7" s="2"/>
      <c r="K7" s="2"/>
      <c r="L7" s="2"/>
      <c r="O7" s="85" t="s">
        <v>119</v>
      </c>
      <c r="P7" s="88">
        <f>+Observaciones!D11</f>
        <v>1948648058.7050884</v>
      </c>
      <c r="Q7" s="88">
        <f>+Observaciones!D17</f>
        <v>310750620.46000004</v>
      </c>
      <c r="R7" s="88">
        <f>+P7+Q7</f>
        <v>2259398679.1650887</v>
      </c>
    </row>
    <row r="8" spans="1:22" ht="36" customHeight="1" thickTop="1" thickBot="1" x14ac:dyDescent="0.35">
      <c r="A8" s="33" t="s">
        <v>97</v>
      </c>
      <c r="B8" s="33" t="s">
        <v>98</v>
      </c>
      <c r="C8" s="56"/>
      <c r="D8" s="37"/>
      <c r="E8" s="37"/>
      <c r="F8" s="38"/>
      <c r="H8" s="20"/>
      <c r="I8" s="21"/>
      <c r="J8"/>
      <c r="K8"/>
      <c r="L8"/>
      <c r="O8" s="85"/>
      <c r="P8" s="89">
        <f>+P7/P6-1</f>
        <v>0.512433509187318</v>
      </c>
      <c r="Q8" s="89">
        <f>+Q7/Q6-1</f>
        <v>0.58271795374160051</v>
      </c>
      <c r="R8" s="89">
        <f>+R7/R6-1</f>
        <v>0.52172770395758294</v>
      </c>
    </row>
    <row r="9" spans="1:22" ht="36" customHeight="1" thickBot="1" x14ac:dyDescent="0.35">
      <c r="A9" s="34">
        <f>+Observaciones!B7</f>
        <v>0.56414556910374714</v>
      </c>
      <c r="B9" s="35">
        <f>+Observaciones!C7</f>
        <v>0.44201705027228444</v>
      </c>
      <c r="C9" s="56"/>
      <c r="D9" s="37"/>
      <c r="E9" s="37"/>
      <c r="F9" s="38"/>
      <c r="H9" s="43"/>
      <c r="I9" s="2"/>
      <c r="J9" s="2"/>
      <c r="K9" s="2"/>
      <c r="L9" s="2"/>
      <c r="O9" s="90"/>
      <c r="P9" s="91"/>
      <c r="Q9" s="90"/>
      <c r="R9" s="90"/>
    </row>
    <row r="10" spans="1:22" ht="36" customHeight="1" thickBot="1" x14ac:dyDescent="0.35">
      <c r="A10" s="80">
        <f>+Observaciones!D7</f>
        <v>0.52172770395758294</v>
      </c>
      <c r="B10" s="81"/>
      <c r="C10" s="56"/>
      <c r="D10" s="37"/>
      <c r="E10" s="37"/>
      <c r="F10" s="38"/>
      <c r="H10" s="29"/>
      <c r="I10" s="30"/>
      <c r="J10"/>
      <c r="K10"/>
      <c r="L10"/>
    </row>
    <row r="11" spans="1:22" ht="17.25" x14ac:dyDescent="0.3">
      <c r="A11" s="42" t="s">
        <v>99</v>
      </c>
      <c r="C11" s="56"/>
      <c r="D11" s="37"/>
      <c r="E11" s="37"/>
      <c r="F11" s="38"/>
      <c r="H11" s="32"/>
      <c r="I11" s="30"/>
      <c r="J11"/>
      <c r="K11"/>
      <c r="L11"/>
    </row>
    <row r="12" spans="1:22" ht="17.25" x14ac:dyDescent="0.3">
      <c r="A12" s="42"/>
      <c r="C12" s="56"/>
      <c r="D12" s="37"/>
      <c r="E12" s="37"/>
      <c r="F12" s="38"/>
      <c r="H12"/>
      <c r="I12"/>
      <c r="J12"/>
      <c r="K12"/>
      <c r="L12"/>
    </row>
    <row r="13" spans="1:22" ht="17.25" x14ac:dyDescent="0.3">
      <c r="A13" s="42"/>
      <c r="C13" s="63"/>
      <c r="D13" s="37"/>
      <c r="E13" s="37"/>
      <c r="F13" s="38"/>
      <c r="H13" s="28"/>
      <c r="I13" s="20"/>
      <c r="J13"/>
      <c r="K13"/>
      <c r="L13"/>
    </row>
    <row r="14" spans="1:22" ht="17.25" x14ac:dyDescent="0.3">
      <c r="A14" s="42"/>
      <c r="C14" s="63"/>
      <c r="D14" s="37"/>
      <c r="E14" s="37"/>
      <c r="F14" s="38"/>
      <c r="H14" s="28"/>
      <c r="I14" s="20"/>
      <c r="J14"/>
      <c r="K14"/>
      <c r="L14"/>
    </row>
    <row r="15" spans="1:22" ht="17.25" x14ac:dyDescent="0.3">
      <c r="A15" s="42"/>
      <c r="C15" s="63"/>
      <c r="D15" s="37"/>
      <c r="E15" s="37"/>
      <c r="F15" s="38"/>
      <c r="H15" s="44"/>
      <c r="I15" s="20"/>
      <c r="J15"/>
      <c r="K15"/>
      <c r="L15"/>
    </row>
    <row r="16" spans="1:22" ht="17.25" x14ac:dyDescent="0.3">
      <c r="A16" s="42"/>
      <c r="C16" s="63"/>
      <c r="D16" s="37"/>
      <c r="E16" s="37"/>
      <c r="F16" s="38"/>
      <c r="H16"/>
      <c r="I16"/>
      <c r="J16"/>
      <c r="K16"/>
      <c r="L16"/>
    </row>
    <row r="17" spans="1:12" ht="17.25" x14ac:dyDescent="0.3">
      <c r="A17" s="42"/>
      <c r="C17" s="63"/>
      <c r="D17" s="37"/>
      <c r="E17" s="37"/>
      <c r="F17" s="38"/>
      <c r="H17" s="20"/>
      <c r="I17" s="20"/>
      <c r="J17"/>
      <c r="K17"/>
      <c r="L17"/>
    </row>
    <row r="18" spans="1:12" ht="17.25" x14ac:dyDescent="0.3">
      <c r="A18" s="42"/>
      <c r="C18" s="63"/>
      <c r="D18" s="40"/>
      <c r="E18" s="40"/>
      <c r="F18" s="41"/>
      <c r="H18" s="20"/>
      <c r="I18" s="20"/>
      <c r="J18"/>
      <c r="K18"/>
      <c r="L18"/>
    </row>
    <row r="19" spans="1:12" ht="31.5" x14ac:dyDescent="0.3">
      <c r="A19" s="42"/>
      <c r="C19" s="63"/>
      <c r="D19" s="39" t="s">
        <v>110</v>
      </c>
      <c r="E19" s="39" t="s">
        <v>109</v>
      </c>
      <c r="F19" s="39" t="s">
        <v>108</v>
      </c>
      <c r="H19" s="20"/>
      <c r="I19" s="20"/>
      <c r="J19"/>
      <c r="K19"/>
      <c r="L19"/>
    </row>
    <row r="20" spans="1:12" ht="17.25" x14ac:dyDescent="0.3">
      <c r="A20" s="42"/>
      <c r="C20" s="56"/>
      <c r="D20" s="27"/>
      <c r="E20" s="27"/>
      <c r="F20"/>
      <c r="H20" s="20"/>
      <c r="I20" s="20"/>
      <c r="J20"/>
      <c r="K20"/>
    </row>
    <row r="21" spans="1:12" ht="17.25" x14ac:dyDescent="0.3">
      <c r="A21" s="42"/>
      <c r="B21" s="52" t="s">
        <v>111</v>
      </c>
      <c r="C21" s="56"/>
      <c r="D21" s="27"/>
      <c r="E21" s="27"/>
      <c r="F21" s="52" t="s">
        <v>111</v>
      </c>
      <c r="L21" s="52" t="s">
        <v>111</v>
      </c>
    </row>
    <row r="22" spans="1:12" ht="17.25" x14ac:dyDescent="0.3">
      <c r="A22" s="42"/>
      <c r="C22" s="56"/>
      <c r="D22" s="27"/>
      <c r="E22" s="27"/>
      <c r="F22"/>
    </row>
    <row r="23" spans="1:12" ht="17.25" x14ac:dyDescent="0.3">
      <c r="A23" s="42"/>
      <c r="C23" s="56"/>
      <c r="D23" s="27"/>
      <c r="E23" s="27"/>
      <c r="F23"/>
    </row>
    <row r="24" spans="1:12" x14ac:dyDescent="0.3">
      <c r="A24" s="92"/>
      <c r="B24" s="92"/>
      <c r="C24" s="93"/>
      <c r="D24" s="94"/>
    </row>
    <row r="25" spans="1:12" x14ac:dyDescent="0.3">
      <c r="A25" s="92"/>
      <c r="B25" s="95"/>
      <c r="C25" s="95"/>
      <c r="D25" s="96"/>
    </row>
    <row r="26" spans="1:12" x14ac:dyDescent="0.3">
      <c r="A26" s="92"/>
      <c r="B26" s="95"/>
      <c r="C26" s="95"/>
      <c r="D26" s="96"/>
    </row>
    <row r="27" spans="1:12" x14ac:dyDescent="0.3">
      <c r="A27" s="92"/>
      <c r="B27" s="95"/>
      <c r="C27" s="95"/>
      <c r="D27" s="96"/>
    </row>
  </sheetData>
  <mergeCells count="6">
    <mergeCell ref="A3:B3"/>
    <mergeCell ref="A7:B7"/>
    <mergeCell ref="A10:B10"/>
    <mergeCell ref="A1:C1"/>
    <mergeCell ref="H1:L1"/>
    <mergeCell ref="H3:L3"/>
  </mergeCells>
  <printOptions horizontalCentered="1"/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Gtía Julio - Agosto 2019</vt:lpstr>
      <vt:lpstr>Observaciones</vt:lpstr>
      <vt:lpstr>Grafico I</vt:lpstr>
      <vt:lpstr>'Grafico I'!Área_de_impresión</vt:lpstr>
      <vt:lpstr>'Gtía Julio - Agosto 2019'!Área_de_impresión</vt:lpstr>
      <vt:lpstr>Observaciones!Área_de_impresión</vt:lpstr>
      <vt:lpstr>'Gtía Julio - Agosto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Gob E R 2</cp:lastModifiedBy>
  <cp:lastPrinted>2019-10-18T12:13:02Z</cp:lastPrinted>
  <dcterms:created xsi:type="dcterms:W3CDTF">2018-06-01T14:08:41Z</dcterms:created>
  <dcterms:modified xsi:type="dcterms:W3CDTF">2019-10-18T12:13:25Z</dcterms:modified>
</cp:coreProperties>
</file>