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Compartidos 2019\Coparticipación\Informes de Coparticipación\Informes Bimestrales\"/>
    </mc:Choice>
  </mc:AlternateContent>
  <bookViews>
    <workbookView xWindow="600" yWindow="765" windowWidth="19635" windowHeight="6855"/>
  </bookViews>
  <sheets>
    <sheet name="Gtía Septiembre - Octubre 2019" sheetId="1" r:id="rId1"/>
    <sheet name="Observaciones" sheetId="2" r:id="rId2"/>
    <sheet name="Grafico I" sheetId="3" r:id="rId3"/>
  </sheets>
  <definedNames>
    <definedName name="_xlnm._FilterDatabase" localSheetId="0" hidden="1">'Gtía Septiembre - Octubre 2019'!$A$2:$F$83</definedName>
    <definedName name="_xlnm.Print_Area" localSheetId="2">'Grafico I'!$A$1:$L$21</definedName>
    <definedName name="_xlnm.Print_Area" localSheetId="0">'Gtía Septiembre - Octubre 2019'!$A$1:$K$84</definedName>
    <definedName name="_xlnm.Print_Area" localSheetId="1">Observaciones!$A$1:$E$29</definedName>
    <definedName name="Datos_1">#REF!</definedName>
    <definedName name="_xlnm.Print_Titles" localSheetId="0">'Gtía Septiembre - Octubre 2019'!$2:$2</definedName>
  </definedNames>
  <calcPr calcId="152511"/>
</workbook>
</file>

<file path=xl/calcChain.xml><?xml version="1.0" encoding="utf-8"?>
<calcChain xmlns="http://schemas.openxmlformats.org/spreadsheetml/2006/main">
  <c r="D12" i="2" l="1"/>
  <c r="P6" i="3" s="1"/>
  <c r="I4" i="1"/>
  <c r="D82" i="1" l="1"/>
  <c r="C17" i="2" s="1"/>
  <c r="H82" i="1" l="1"/>
  <c r="G82" i="1"/>
  <c r="C82" i="1"/>
  <c r="B17" i="2" s="1"/>
  <c r="C6" i="2" l="1"/>
  <c r="B6" i="2"/>
  <c r="C11" i="2"/>
  <c r="B11" i="2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B7" i="2" l="1"/>
  <c r="C13" i="2"/>
  <c r="C5" i="2"/>
  <c r="C7" i="2" s="1"/>
  <c r="B9" i="3" s="1"/>
  <c r="D6" i="2"/>
  <c r="A9" i="3"/>
  <c r="B13" i="2"/>
  <c r="D11" i="2"/>
  <c r="P7" i="3" s="1"/>
  <c r="P8" i="3" s="1"/>
  <c r="I82" i="1"/>
  <c r="D17" i="2"/>
  <c r="Q7" i="3" s="1"/>
  <c r="D18" i="2"/>
  <c r="Q6" i="3" s="1"/>
  <c r="R6" i="3" s="1"/>
  <c r="B19" i="2"/>
  <c r="C19" i="2"/>
  <c r="K1" i="1"/>
  <c r="Q8" i="3" l="1"/>
  <c r="R7" i="3"/>
  <c r="R8" i="3" s="1"/>
  <c r="D13" i="2"/>
  <c r="D19" i="2"/>
  <c r="D5" i="2"/>
  <c r="D7" i="2" s="1"/>
  <c r="A10" i="3" s="1"/>
  <c r="E60" i="1"/>
  <c r="K60" i="1" s="1"/>
  <c r="E10" i="1"/>
  <c r="K10" i="1" s="1"/>
  <c r="E14" i="1"/>
  <c r="K14" i="1" s="1"/>
  <c r="E18" i="1"/>
  <c r="K18" i="1" s="1"/>
  <c r="E22" i="1"/>
  <c r="K22" i="1" s="1"/>
  <c r="E26" i="1"/>
  <c r="K26" i="1" s="1"/>
  <c r="E30" i="1"/>
  <c r="K30" i="1" s="1"/>
  <c r="E34" i="1"/>
  <c r="K34" i="1" s="1"/>
  <c r="E38" i="1"/>
  <c r="K38" i="1" s="1"/>
  <c r="E42" i="1"/>
  <c r="K42" i="1" s="1"/>
  <c r="E72" i="1"/>
  <c r="K72" i="1" s="1"/>
  <c r="E76" i="1"/>
  <c r="K76" i="1" s="1"/>
  <c r="E46" i="1"/>
  <c r="K46" i="1" s="1"/>
  <c r="E50" i="1"/>
  <c r="K50" i="1" s="1"/>
  <c r="E54" i="1"/>
  <c r="K54" i="1" s="1"/>
  <c r="E58" i="1"/>
  <c r="K58" i="1" s="1"/>
  <c r="E62" i="1"/>
  <c r="K62" i="1" s="1"/>
  <c r="E66" i="1"/>
  <c r="K66" i="1" s="1"/>
  <c r="E70" i="1"/>
  <c r="K70" i="1" s="1"/>
  <c r="E74" i="1"/>
  <c r="K74" i="1" s="1"/>
  <c r="E4" i="1"/>
  <c r="E8" i="1"/>
  <c r="K8" i="1" s="1"/>
  <c r="E12" i="1"/>
  <c r="K12" i="1" s="1"/>
  <c r="E16" i="1"/>
  <c r="K16" i="1" s="1"/>
  <c r="E20" i="1"/>
  <c r="K20" i="1" s="1"/>
  <c r="E24" i="1"/>
  <c r="K24" i="1" s="1"/>
  <c r="E28" i="1"/>
  <c r="K28" i="1" s="1"/>
  <c r="E32" i="1"/>
  <c r="K32" i="1" s="1"/>
  <c r="E36" i="1"/>
  <c r="K36" i="1" s="1"/>
  <c r="E40" i="1"/>
  <c r="K40" i="1" s="1"/>
  <c r="E44" i="1"/>
  <c r="K44" i="1" s="1"/>
  <c r="E48" i="1"/>
  <c r="K48" i="1" s="1"/>
  <c r="E52" i="1"/>
  <c r="K52" i="1" s="1"/>
  <c r="E56" i="1"/>
  <c r="K56" i="1" s="1"/>
  <c r="E64" i="1"/>
  <c r="K64" i="1" s="1"/>
  <c r="E68" i="1"/>
  <c r="K68" i="1" s="1"/>
  <c r="E6" i="1"/>
  <c r="K6" i="1" s="1"/>
  <c r="E78" i="1"/>
  <c r="K78" i="1" s="1"/>
  <c r="E80" i="1"/>
  <c r="K80" i="1" s="1"/>
  <c r="E5" i="1"/>
  <c r="K5" i="1" s="1"/>
  <c r="E7" i="1"/>
  <c r="K7" i="1" s="1"/>
  <c r="E9" i="1"/>
  <c r="K9" i="1" s="1"/>
  <c r="E11" i="1"/>
  <c r="K11" i="1" s="1"/>
  <c r="E13" i="1"/>
  <c r="K13" i="1" s="1"/>
  <c r="E15" i="1"/>
  <c r="K15" i="1" s="1"/>
  <c r="E17" i="1"/>
  <c r="K17" i="1" s="1"/>
  <c r="E19" i="1"/>
  <c r="K19" i="1" s="1"/>
  <c r="E21" i="1"/>
  <c r="K21" i="1" s="1"/>
  <c r="E23" i="1"/>
  <c r="K23" i="1" s="1"/>
  <c r="E25" i="1"/>
  <c r="K25" i="1" s="1"/>
  <c r="E27" i="1"/>
  <c r="K27" i="1" s="1"/>
  <c r="E29" i="1"/>
  <c r="K29" i="1" s="1"/>
  <c r="E31" i="1"/>
  <c r="K31" i="1" s="1"/>
  <c r="E33" i="1"/>
  <c r="K33" i="1" s="1"/>
  <c r="E35" i="1"/>
  <c r="K35" i="1" s="1"/>
  <c r="E37" i="1"/>
  <c r="K37" i="1" s="1"/>
  <c r="E39" i="1"/>
  <c r="K39" i="1" s="1"/>
  <c r="E41" i="1"/>
  <c r="K41" i="1" s="1"/>
  <c r="E43" i="1"/>
  <c r="K43" i="1" s="1"/>
  <c r="E45" i="1"/>
  <c r="K45" i="1" s="1"/>
  <c r="E47" i="1"/>
  <c r="K47" i="1" s="1"/>
  <c r="E49" i="1"/>
  <c r="K49" i="1" s="1"/>
  <c r="E51" i="1"/>
  <c r="K51" i="1" s="1"/>
  <c r="E53" i="1"/>
  <c r="K53" i="1" s="1"/>
  <c r="E55" i="1"/>
  <c r="K55" i="1" s="1"/>
  <c r="E57" i="1"/>
  <c r="K57" i="1" s="1"/>
  <c r="E59" i="1"/>
  <c r="K59" i="1" s="1"/>
  <c r="E61" i="1"/>
  <c r="K61" i="1" s="1"/>
  <c r="E63" i="1"/>
  <c r="K63" i="1" s="1"/>
  <c r="E67" i="1"/>
  <c r="K67" i="1" s="1"/>
  <c r="E69" i="1"/>
  <c r="K69" i="1" s="1"/>
  <c r="E71" i="1"/>
  <c r="K71" i="1" s="1"/>
  <c r="E75" i="1"/>
  <c r="K75" i="1" s="1"/>
  <c r="E77" i="1"/>
  <c r="K77" i="1" s="1"/>
  <c r="E81" i="1"/>
  <c r="K81" i="1" s="1"/>
  <c r="K4" i="1" l="1"/>
  <c r="E65" i="1"/>
  <c r="K65" i="1" s="1"/>
  <c r="E73" i="1"/>
  <c r="K73" i="1" s="1"/>
  <c r="E79" i="1"/>
  <c r="K79" i="1" s="1"/>
  <c r="K82" i="1" l="1"/>
  <c r="E82" i="1"/>
</calcChain>
</file>

<file path=xl/sharedStrings.xml><?xml version="1.0" encoding="utf-8"?>
<sst xmlns="http://schemas.openxmlformats.org/spreadsheetml/2006/main" count="223" uniqueCount="124">
  <si>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</si>
  <si>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</si>
  <si>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</si>
  <si>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</si>
  <si>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</si>
  <si>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</si>
  <si>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</si>
  <si>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</si>
  <si>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</si>
  <si>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</si>
  <si>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</si>
  <si>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</si>
  <si>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</si>
  <si>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</si>
  <si>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</si>
  <si>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</si>
  <si>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</si>
  <si>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</si>
  <si>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</si>
  <si>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</si>
  <si>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</si>
  <si>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</si>
  <si>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</si>
  <si>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</si>
  <si>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</si>
  <si>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</si>
  <si>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</si>
  <si>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</si>
  <si>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</si>
  <si>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</si>
  <si>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</si>
  <si>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</si>
  <si>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</si>
  <si>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</si>
  <si>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</si>
  <si>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</si>
  <si>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</si>
  <si>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</si>
  <si>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</si>
  <si>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</si>
  <si>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</si>
  <si>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</si>
  <si>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</si>
  <si>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</si>
  <si>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</si>
  <si>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</si>
  <si>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</si>
  <si>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</si>
  <si>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</si>
  <si>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</si>
  <si>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</si>
  <si>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</si>
  <si>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</si>
  <si>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</si>
  <si>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</si>
  <si>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</si>
  <si>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</si>
  <si>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</si>
  <si>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</si>
  <si>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</si>
  <si>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</si>
  <si>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</si>
  <si>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</si>
  <si>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</si>
  <si>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</si>
  <si>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</si>
  <si>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</si>
  <si>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</si>
  <si>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</si>
  <si>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</si>
  <si>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</si>
  <si>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</si>
  <si>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</si>
  <si>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</si>
  <si>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</si>
  <si>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</si>
  <si>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</si>
  <si>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</si>
  <si>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</si>
  <si>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</si>
  <si>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</si>
  <si>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</si>
  <si>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</si>
  <si>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</si>
  <si>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</si>
  <si>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</si>
  <si>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</si>
  <si>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</si>
  <si>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</si>
  <si>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</si>
  <si>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</si>
  <si>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</si>
  <si>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</si>
  <si>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</si>
  <si>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</si>
  <si>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</si>
  <si>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</si>
  <si>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</si>
  <si>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</si>
  <si>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</si>
  <si>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</si>
  <si>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</si>
  <si>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</si>
  <si>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</si>
  <si>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</si>
  <si>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</si>
  <si>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</si>
  <si>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</si>
  <si>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</si>
  <si>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</si>
  <si>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</si>
  <si>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</si>
  <si>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</si>
  <si>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Coparticipación Septiembre - Octubre 2019 - Fuente: SIAF</t>
  </si>
  <si>
    <t>GARANTÍA SEPTIEMBRE - OCTUBRE 2019</t>
  </si>
  <si>
    <t>COPARTICIPACIÓN DIARIA TOTAL SEPTIEMBRE - OCTUBRE 2019</t>
  </si>
  <si>
    <t>TOTAL COPARTICIPADO EN SEPTIEMBRE - OCTUBRE 2019</t>
  </si>
  <si>
    <t>5º BIMESTRE 2019 (contra mismo período de 2018)</t>
  </si>
  <si>
    <t>Septiembre - Octubre 2018</t>
  </si>
  <si>
    <t>Septiembre - Octubre 2019</t>
  </si>
  <si>
    <t>El Total Coparticipado a Municipios por Impuestos Nacionales registra un incremento del 40% en el bimestre Septiembre - Octubre de 2019, respecto al mismo período del año anterior.</t>
  </si>
  <si>
    <t xml:space="preserve">En este período, tanto la Garantía como la Coparticipación Diaria se incrementaron respecto del mismo bimestre del año anterior. La Garantía Nacional se incrementó un 63% motivada por el vencimiento del 2° Anticipo 2019 de Bienes Personales en el mes de Octubre. </t>
  </si>
  <si>
    <t>El Total Coparticipado a Municipios por Impuestos Provinciales durante el bimestre Septiembre - Octubre de 2019, registra un aumento del 46% respecto del mismo período del año anterior.</t>
  </si>
  <si>
    <t>Durante el bimestre de referencia, operó el vencimiento del Impuesto Automotor (en el mes de Septiembre) y del Impuesto Inmobiliario Urbano y Rural (en el mes de Octubre).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</si>
</sst>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3" fillId="0" borderId="0" applyFont="0" applyFill="0" applyBorder="0" applyAlignment="0" applyProtection="0"/>
    <xf numFmtId="166" fontId="3" fillId="0" borderId="0"/>
    <xf numFmtId="165" fontId="3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70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0" fontId="7" fillId="23" borderId="9" applyNumberFormat="0" applyFont="0" applyAlignment="0" applyProtection="0"/>
    <xf numFmtId="0" fontId="20" fillId="21" borderId="10" applyNumberForma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2" borderId="2" xfId="2" applyFont="1" applyFill="1" applyBorder="1" applyAlignment="1">
      <alignment horizontal="left"/>
    </xf>
    <xf numFmtId="167" fontId="5" fillId="2" borderId="2" xfId="3" applyNumberFormat="1" applyFont="1" applyFill="1" applyBorder="1" applyAlignment="1">
      <alignment horizontal="center"/>
    </xf>
    <xf numFmtId="168" fontId="5" fillId="0" borderId="2" xfId="1" applyNumberFormat="1" applyFont="1" applyBorder="1" applyAlignment="1"/>
    <xf numFmtId="0" fontId="5" fillId="0" borderId="0" xfId="0" applyFont="1"/>
    <xf numFmtId="166" fontId="5" fillId="2" borderId="2" xfId="2" applyFont="1" applyFill="1" applyBorder="1"/>
    <xf numFmtId="166" fontId="4" fillId="2" borderId="2" xfId="2" applyFont="1" applyFill="1" applyBorder="1" applyAlignment="1">
      <alignment horizontal="left"/>
    </xf>
    <xf numFmtId="0" fontId="4" fillId="0" borderId="2" xfId="0" applyFont="1" applyBorder="1"/>
    <xf numFmtId="168" fontId="4" fillId="0" borderId="2" xfId="1" quotePrefix="1" applyNumberFormat="1" applyFont="1" applyBorder="1" applyAlignment="1"/>
    <xf numFmtId="168" fontId="4" fillId="0" borderId="2" xfId="1" applyNumberFormat="1" applyFont="1" applyBorder="1" applyAlignment="1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4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165" fontId="5" fillId="0" borderId="0" xfId="43" applyFont="1" applyAlignment="1">
      <alignment horizontal="center"/>
    </xf>
    <xf numFmtId="9" fontId="5" fillId="0" borderId="2" xfId="5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4" fillId="24" borderId="14" xfId="0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9" fontId="27" fillId="25" borderId="1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8" fontId="4" fillId="0" borderId="22" xfId="1" applyNumberFormat="1" applyFont="1" applyBorder="1" applyAlignment="1"/>
    <xf numFmtId="0" fontId="5" fillId="0" borderId="0" xfId="0" applyFont="1" applyBorder="1"/>
    <xf numFmtId="0" fontId="5" fillId="0" borderId="21" xfId="0" applyFont="1" applyBorder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32" fillId="0" borderId="0" xfId="0" applyFont="1" applyAlignment="1">
      <alignment vertical="center"/>
    </xf>
    <xf numFmtId="0" fontId="0" fillId="0" borderId="0" xfId="0" applyFont="1"/>
    <xf numFmtId="43" fontId="5" fillId="0" borderId="0" xfId="58" applyFont="1" applyAlignment="1">
      <alignment vertical="center"/>
    </xf>
    <xf numFmtId="0" fontId="23" fillId="0" borderId="0" xfId="0" applyFont="1" applyBorder="1"/>
    <xf numFmtId="0" fontId="0" fillId="0" borderId="0" xfId="0" applyBorder="1"/>
    <xf numFmtId="0" fontId="32" fillId="0" borderId="0" xfId="0" applyFont="1" applyBorder="1"/>
    <xf numFmtId="43" fontId="23" fillId="0" borderId="0" xfId="58" applyFont="1" applyBorder="1"/>
    <xf numFmtId="9" fontId="32" fillId="0" borderId="0" xfId="59" applyFont="1" applyBorder="1"/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24" fillId="24" borderId="12" xfId="0" applyFont="1" applyFill="1" applyBorder="1" applyAlignment="1">
      <alignment horizontal="center" vertical="center" wrapText="1" readingOrder="1"/>
    </xf>
    <xf numFmtId="0" fontId="24" fillId="24" borderId="13" xfId="0" applyFont="1" applyFill="1" applyBorder="1" applyAlignment="1">
      <alignment horizontal="center" vertical="center" wrapText="1" readingOrder="1"/>
    </xf>
    <xf numFmtId="9" fontId="27" fillId="26" borderId="16" xfId="0" applyNumberFormat="1" applyFont="1" applyFill="1" applyBorder="1" applyAlignment="1">
      <alignment horizontal="center" vertical="center" wrapText="1" readingOrder="1"/>
    </xf>
    <xf numFmtId="9" fontId="27" fillId="26" borderId="17" xfId="0" applyNumberFormat="1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5" fontId="35" fillId="0" borderId="0" xfId="43" applyFont="1" applyBorder="1" applyAlignment="1">
      <alignment horizontal="center" vertical="center"/>
    </xf>
    <xf numFmtId="9" fontId="35" fillId="0" borderId="0" xfId="52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3" fontId="35" fillId="0" borderId="0" xfId="0" applyNumberFormat="1" applyFont="1" applyAlignment="1">
      <alignment vertical="center"/>
    </xf>
  </cellXfs>
  <cellStyles count="6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58" builtinId="3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rmal 6" xfId="56"/>
    <cellStyle name="Note" xfId="49"/>
    <cellStyle name="Output" xfId="50"/>
    <cellStyle name="Porcentaje" xfId="59" builtinId="5"/>
    <cellStyle name="Porcentaje 2" xfId="51"/>
    <cellStyle name="Porcentaje 3" xfId="52"/>
    <cellStyle name="Porcentaje 4" xfId="53"/>
    <cellStyle name="Porcentaje 5" xfId="57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'Grafico I'!$P$4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Septiembre - Octubre 2018</c:v>
                </c:pt>
                <c:pt idx="1">
                  <c:v>Septiembre - Octubre 2019</c:v>
                </c:pt>
              </c:strCache>
            </c:strRef>
          </c:cat>
          <c:val>
            <c:numRef>
              <c:f>'Grafico I'!$P$6:$P$7</c:f>
              <c:numCache>
                <c:formatCode>_ * #,##0.00_ ;_ * \-#,##0.00_ ;_ * "-"??_ ;_ @_ </c:formatCode>
                <c:ptCount val="2"/>
                <c:pt idx="0">
                  <c:v>1489557921.4783115</c:v>
                </c:pt>
                <c:pt idx="1">
                  <c:v>2130092136.5227752</c:v>
                </c:pt>
              </c:numCache>
            </c:numRef>
          </c:val>
        </c:ser>
        <c:ser>
          <c:idx val="0"/>
          <c:order val="1"/>
          <c:tx>
            <c:strRef>
              <c:f>'Grafico I'!$Q$4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Septiembre - Octubre 2018</c:v>
                </c:pt>
                <c:pt idx="1">
                  <c:v>Septiembre - Octubre 2019</c:v>
                </c:pt>
              </c:strCache>
            </c:strRef>
          </c:cat>
          <c:val>
            <c:numRef>
              <c:f>'Grafico I'!$Q$6:$Q$7</c:f>
              <c:numCache>
                <c:formatCode>_ * #,##0.00_ ;_ * \-#,##0.00_ ;_ * "-"??_ ;_ @_ </c:formatCode>
                <c:ptCount val="2"/>
                <c:pt idx="0">
                  <c:v>151270554.23000002</c:v>
                </c:pt>
                <c:pt idx="1">
                  <c:v>206854210.16000003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685712"/>
        <c:axId val="246686104"/>
      </c:barChart>
      <c:catAx>
        <c:axId val="24668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246686104"/>
        <c:crosses val="autoZero"/>
        <c:auto val="1"/>
        <c:lblAlgn val="ctr"/>
        <c:lblOffset val="100"/>
        <c:noMultiLvlLbl val="0"/>
      </c:catAx>
      <c:valAx>
        <c:axId val="246686104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2466857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s-AR"/>
          </a:p>
        </c:txPr>
      </c:legendEntry>
      <c:layout>
        <c:manualLayout>
          <c:xMode val="edge"/>
          <c:yMode val="edge"/>
          <c:x val="0.14763073366003543"/>
          <c:y val="0.78419398836199161"/>
          <c:w val="0.7663526405321881"/>
          <c:h val="0.2158060116380084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61911</xdr:rowOff>
    </xdr:from>
    <xdr:to>
      <xdr:col>12</xdr:col>
      <xdr:colOff>452437</xdr:colOff>
      <xdr:row>18</xdr:row>
      <xdr:rowOff>28574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7</xdr:row>
      <xdr:rowOff>59530</xdr:rowOff>
    </xdr:from>
    <xdr:to>
      <xdr:col>3</xdr:col>
      <xdr:colOff>1799059</xdr:colOff>
      <xdr:row>17</xdr:row>
      <xdr:rowOff>201511</xdr:rowOff>
    </xdr:to>
    <xdr:sp macro="" textlink="">
      <xdr:nvSpPr>
        <xdr:cNvPr id="9" name="3 Flecha arriba"/>
        <xdr:cNvSpPr/>
      </xdr:nvSpPr>
      <xdr:spPr>
        <a:xfrm>
          <a:off x="5965031" y="2488405"/>
          <a:ext cx="1656184" cy="2999481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40%</a:t>
          </a:r>
        </a:p>
      </xdr:txBody>
    </xdr:sp>
    <xdr:clientData/>
  </xdr:twoCellAnchor>
  <xdr:twoCellAnchor>
    <xdr:from>
      <xdr:col>4</xdr:col>
      <xdr:colOff>152400</xdr:colOff>
      <xdr:row>4</xdr:row>
      <xdr:rowOff>297656</xdr:rowOff>
    </xdr:from>
    <xdr:to>
      <xdr:col>4</xdr:col>
      <xdr:colOff>1808584</xdr:colOff>
      <xdr:row>18</xdr:row>
      <xdr:rowOff>3746</xdr:rowOff>
    </xdr:to>
    <xdr:sp macro="" textlink="">
      <xdr:nvSpPr>
        <xdr:cNvPr id="10" name="4 Flecha arriba"/>
        <xdr:cNvSpPr/>
      </xdr:nvSpPr>
      <xdr:spPr>
        <a:xfrm>
          <a:off x="7903369" y="1654969"/>
          <a:ext cx="1656184" cy="3849465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46%</a:t>
          </a:r>
        </a:p>
      </xdr:txBody>
    </xdr:sp>
    <xdr:clientData/>
  </xdr:twoCellAnchor>
  <xdr:twoCellAnchor>
    <xdr:from>
      <xdr:col>5</xdr:col>
      <xdr:colOff>152400</xdr:colOff>
      <xdr:row>6</xdr:row>
      <xdr:rowOff>166687</xdr:rowOff>
    </xdr:from>
    <xdr:to>
      <xdr:col>5</xdr:col>
      <xdr:colOff>1808584</xdr:colOff>
      <xdr:row>18</xdr:row>
      <xdr:rowOff>1861</xdr:rowOff>
    </xdr:to>
    <xdr:sp macro="" textlink="">
      <xdr:nvSpPr>
        <xdr:cNvPr id="11" name="5 Flecha arriba"/>
        <xdr:cNvSpPr/>
      </xdr:nvSpPr>
      <xdr:spPr>
        <a:xfrm>
          <a:off x="9915525" y="2143125"/>
          <a:ext cx="1656184" cy="3359424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42%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0.79441</cdr:x>
      <cdr:y>0.03494</cdr:y>
    </cdr:from>
    <cdr:to>
      <cdr:x>1</cdr:x>
      <cdr:y>0.12955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60231" y="164269"/>
          <a:ext cx="973133" cy="444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42 %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84"/>
  <sheetViews>
    <sheetView showGridLines="0" tabSelected="1" workbookViewId="0">
      <selection activeCell="M12" sqref="M12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2.42578125" style="10" customWidth="1"/>
    <col min="7" max="8" width="19.28515625" style="10" hidden="1" customWidth="1"/>
    <col min="9" max="9" width="21.5703125" style="10" customWidth="1"/>
    <col min="10" max="10" width="2.7109375" style="10" customWidth="1"/>
    <col min="11" max="11" width="21.42578125" style="10" customWidth="1"/>
    <col min="12" max="16384" width="11.42578125" style="10"/>
  </cols>
  <sheetData>
    <row r="1" spans="1:13" s="2" customFormat="1" ht="19.5" customHeight="1" x14ac:dyDescent="0.2">
      <c r="A1" s="1" t="s">
        <v>113</v>
      </c>
      <c r="G1" s="4"/>
      <c r="H1" s="4"/>
      <c r="I1" s="3" t="s">
        <v>0</v>
      </c>
      <c r="K1" s="4">
        <f ca="1">+TODAY()</f>
        <v>43801</v>
      </c>
    </row>
    <row r="2" spans="1:13" s="6" customFormat="1" ht="21.75" customHeight="1" x14ac:dyDescent="0.2">
      <c r="A2" s="71" t="s">
        <v>1</v>
      </c>
      <c r="B2" s="71" t="s">
        <v>2</v>
      </c>
      <c r="C2" s="68" t="s">
        <v>114</v>
      </c>
      <c r="D2" s="69"/>
      <c r="E2" s="70"/>
      <c r="G2" s="73" t="s">
        <v>104</v>
      </c>
      <c r="H2" s="73" t="s">
        <v>105</v>
      </c>
      <c r="I2" s="73" t="s">
        <v>115</v>
      </c>
      <c r="K2" s="73" t="s">
        <v>116</v>
      </c>
    </row>
    <row r="3" spans="1:13" s="6" customFormat="1" ht="27.75" customHeight="1" x14ac:dyDescent="0.2">
      <c r="A3" s="72"/>
      <c r="B3" s="72"/>
      <c r="C3" s="5" t="s">
        <v>101</v>
      </c>
      <c r="D3" s="5" t="s">
        <v>102</v>
      </c>
      <c r="E3" s="5" t="s">
        <v>103</v>
      </c>
      <c r="G3" s="74"/>
      <c r="H3" s="74"/>
      <c r="I3" s="74"/>
      <c r="K3" s="74"/>
    </row>
    <row r="4" spans="1:13" ht="18" customHeight="1" x14ac:dyDescent="0.25">
      <c r="A4" s="7" t="s">
        <v>3</v>
      </c>
      <c r="B4" s="8" t="s">
        <v>4</v>
      </c>
      <c r="C4" s="9">
        <v>488538.79</v>
      </c>
      <c r="D4" s="9">
        <v>66102.36</v>
      </c>
      <c r="E4" s="9">
        <f t="shared" ref="E4:E35" si="0">+D4+C4</f>
        <v>554641.15</v>
      </c>
      <c r="G4" s="9">
        <v>7043565.5172181502</v>
      </c>
      <c r="H4" s="9">
        <v>736547.74</v>
      </c>
      <c r="I4" s="9">
        <f>+G4+H4</f>
        <v>7780113.2572181504</v>
      </c>
      <c r="K4" s="9">
        <f>+E4+I4</f>
        <v>8334754.4072181508</v>
      </c>
      <c r="M4" s="6"/>
    </row>
    <row r="5" spans="1:13" ht="18" customHeight="1" x14ac:dyDescent="0.25">
      <c r="A5" s="7" t="s">
        <v>5</v>
      </c>
      <c r="B5" s="8" t="s">
        <v>4</v>
      </c>
      <c r="C5" s="9">
        <v>563664.02</v>
      </c>
      <c r="D5" s="9">
        <v>201831.8</v>
      </c>
      <c r="E5" s="9">
        <f t="shared" si="0"/>
        <v>765495.82000000007</v>
      </c>
      <c r="G5" s="9">
        <v>8126692.3286600346</v>
      </c>
      <c r="H5" s="9">
        <v>1198934.7400000002</v>
      </c>
      <c r="I5" s="9">
        <f t="shared" ref="I5:I35" si="1">+G5+H5</f>
        <v>9325627.0686600357</v>
      </c>
      <c r="K5" s="9">
        <f t="shared" ref="K5:K68" si="2">+E5+I5</f>
        <v>10091122.888660036</v>
      </c>
    </row>
    <row r="6" spans="1:13" ht="18" customHeight="1" x14ac:dyDescent="0.25">
      <c r="A6" s="7" t="s">
        <v>6</v>
      </c>
      <c r="B6" s="8" t="s">
        <v>7</v>
      </c>
      <c r="C6" s="9">
        <v>521102.95</v>
      </c>
      <c r="D6" s="9">
        <v>277129.56</v>
      </c>
      <c r="E6" s="9">
        <f t="shared" si="0"/>
        <v>798232.51</v>
      </c>
      <c r="G6" s="9">
        <v>7513062.9915780351</v>
      </c>
      <c r="H6" s="9">
        <v>1448725.75</v>
      </c>
      <c r="I6" s="9">
        <f t="shared" si="1"/>
        <v>8961788.7415780351</v>
      </c>
      <c r="K6" s="9">
        <f t="shared" si="2"/>
        <v>9760021.2515780348</v>
      </c>
    </row>
    <row r="7" spans="1:13" ht="18" customHeight="1" x14ac:dyDescent="0.25">
      <c r="A7" s="7" t="s">
        <v>8</v>
      </c>
      <c r="B7" s="8" t="s">
        <v>9</v>
      </c>
      <c r="C7" s="9">
        <v>527914.25</v>
      </c>
      <c r="D7" s="9">
        <v>218721.54</v>
      </c>
      <c r="E7" s="9">
        <f t="shared" si="0"/>
        <v>746635.79</v>
      </c>
      <c r="G7" s="9">
        <v>7611265.753547552</v>
      </c>
      <c r="H7" s="9">
        <v>1196262.3600000001</v>
      </c>
      <c r="I7" s="9">
        <f t="shared" si="1"/>
        <v>8807528.1135475524</v>
      </c>
      <c r="K7" s="9">
        <f t="shared" si="2"/>
        <v>9554163.9035475515</v>
      </c>
    </row>
    <row r="8" spans="1:13" ht="18" customHeight="1" x14ac:dyDescent="0.25">
      <c r="A8" s="7" t="s">
        <v>10</v>
      </c>
      <c r="B8" s="8" t="s">
        <v>4</v>
      </c>
      <c r="C8" s="9">
        <v>874228.83</v>
      </c>
      <c r="D8" s="9">
        <v>809473.17</v>
      </c>
      <c r="E8" s="9">
        <f t="shared" si="0"/>
        <v>1683702</v>
      </c>
      <c r="G8" s="9">
        <v>12604296.913742084</v>
      </c>
      <c r="H8" s="9">
        <v>5703606.3499999996</v>
      </c>
      <c r="I8" s="9">
        <f t="shared" si="1"/>
        <v>18307903.263742082</v>
      </c>
      <c r="K8" s="9">
        <f t="shared" si="2"/>
        <v>19991605.263742082</v>
      </c>
    </row>
    <row r="9" spans="1:13" ht="18" customHeight="1" x14ac:dyDescent="0.25">
      <c r="A9" s="7" t="s">
        <v>11</v>
      </c>
      <c r="B9" s="8" t="s">
        <v>4</v>
      </c>
      <c r="C9" s="9">
        <v>864346.7</v>
      </c>
      <c r="D9" s="9">
        <v>685162.92</v>
      </c>
      <c r="E9" s="9">
        <f t="shared" si="0"/>
        <v>1549509.62</v>
      </c>
      <c r="G9" s="9">
        <v>12461820.15374979</v>
      </c>
      <c r="H9" s="9">
        <v>4496555.07</v>
      </c>
      <c r="I9" s="9">
        <f t="shared" si="1"/>
        <v>16958375.22374979</v>
      </c>
      <c r="K9" s="9">
        <f t="shared" si="2"/>
        <v>18507884.843749791</v>
      </c>
    </row>
    <row r="10" spans="1:13" ht="18" customHeight="1" x14ac:dyDescent="0.25">
      <c r="A10" s="7" t="s">
        <v>12</v>
      </c>
      <c r="B10" s="8" t="s">
        <v>9</v>
      </c>
      <c r="C10" s="9">
        <v>585934.68999999994</v>
      </c>
      <c r="D10" s="9">
        <v>280654.28000000003</v>
      </c>
      <c r="E10" s="9">
        <f t="shared" si="0"/>
        <v>866588.97</v>
      </c>
      <c r="G10" s="9">
        <v>8447782.2582457606</v>
      </c>
      <c r="H10" s="9">
        <v>1744553.38</v>
      </c>
      <c r="I10" s="9">
        <f t="shared" si="1"/>
        <v>10192335.638245761</v>
      </c>
      <c r="K10" s="9">
        <f t="shared" si="2"/>
        <v>11058924.608245762</v>
      </c>
    </row>
    <row r="11" spans="1:13" ht="18" customHeight="1" x14ac:dyDescent="0.25">
      <c r="A11" s="7" t="s">
        <v>13</v>
      </c>
      <c r="B11" s="8" t="s">
        <v>7</v>
      </c>
      <c r="C11" s="9">
        <v>535012.54</v>
      </c>
      <c r="D11" s="9">
        <v>155576.82999999999</v>
      </c>
      <c r="E11" s="9">
        <f t="shared" si="0"/>
        <v>690589.37</v>
      </c>
      <c r="G11" s="9">
        <v>7713606.2723416276</v>
      </c>
      <c r="H11" s="9">
        <v>994758.35999999987</v>
      </c>
      <c r="I11" s="9">
        <f t="shared" si="1"/>
        <v>8708364.632341627</v>
      </c>
      <c r="K11" s="9">
        <f t="shared" si="2"/>
        <v>9398954.0023416262</v>
      </c>
    </row>
    <row r="12" spans="1:13" ht="18" customHeight="1" x14ac:dyDescent="0.25">
      <c r="A12" s="7" t="s">
        <v>14</v>
      </c>
      <c r="B12" s="8" t="s">
        <v>9</v>
      </c>
      <c r="C12" s="9">
        <v>722734.73</v>
      </c>
      <c r="D12" s="9">
        <v>751065.15</v>
      </c>
      <c r="E12" s="9">
        <f t="shared" si="0"/>
        <v>1473799.88</v>
      </c>
      <c r="G12" s="9">
        <v>10420113.011285229</v>
      </c>
      <c r="H12" s="9">
        <v>4551269.17</v>
      </c>
      <c r="I12" s="9">
        <f t="shared" si="1"/>
        <v>14971382.181285229</v>
      </c>
      <c r="K12" s="9">
        <f t="shared" si="2"/>
        <v>16445182.061285228</v>
      </c>
    </row>
    <row r="13" spans="1:13" ht="18" customHeight="1" x14ac:dyDescent="0.25">
      <c r="A13" s="7" t="s">
        <v>15</v>
      </c>
      <c r="B13" s="8" t="s">
        <v>4</v>
      </c>
      <c r="C13" s="9">
        <v>2514872.7400000002</v>
      </c>
      <c r="D13" s="9">
        <v>3425358.75</v>
      </c>
      <c r="E13" s="9">
        <f t="shared" si="0"/>
        <v>5940231.4900000002</v>
      </c>
      <c r="G13" s="9">
        <v>36258473.427467167</v>
      </c>
      <c r="H13" s="9">
        <v>26112572.829999998</v>
      </c>
      <c r="I13" s="9">
        <f t="shared" si="1"/>
        <v>62371046.257467166</v>
      </c>
      <c r="K13" s="9">
        <f t="shared" si="2"/>
        <v>68311277.74746716</v>
      </c>
    </row>
    <row r="14" spans="1:13" ht="18" customHeight="1" x14ac:dyDescent="0.25">
      <c r="A14" s="7" t="s">
        <v>16</v>
      </c>
      <c r="B14" s="8" t="s">
        <v>7</v>
      </c>
      <c r="C14" s="9">
        <v>2105410.11</v>
      </c>
      <c r="D14" s="9">
        <v>2651332.9</v>
      </c>
      <c r="E14" s="9">
        <f t="shared" si="0"/>
        <v>4756743.01</v>
      </c>
      <c r="G14" s="9">
        <v>30354997.840642326</v>
      </c>
      <c r="H14" s="9">
        <v>21760537.170000002</v>
      </c>
      <c r="I14" s="9">
        <f t="shared" si="1"/>
        <v>52115535.010642327</v>
      </c>
      <c r="K14" s="9">
        <f t="shared" si="2"/>
        <v>56872278.020642325</v>
      </c>
    </row>
    <row r="15" spans="1:13" ht="18" customHeight="1" x14ac:dyDescent="0.25">
      <c r="A15" s="7" t="s">
        <v>17</v>
      </c>
      <c r="B15" s="8" t="s">
        <v>7</v>
      </c>
      <c r="C15" s="9">
        <v>683273.18</v>
      </c>
      <c r="D15" s="9">
        <v>239047.04000000001</v>
      </c>
      <c r="E15" s="9">
        <f t="shared" si="0"/>
        <v>922320.22000000009</v>
      </c>
      <c r="G15" s="9">
        <v>9851171.4479084592</v>
      </c>
      <c r="H15" s="9">
        <v>2259039.62</v>
      </c>
      <c r="I15" s="9">
        <f t="shared" si="1"/>
        <v>12110211.067908458</v>
      </c>
      <c r="K15" s="9">
        <f t="shared" si="2"/>
        <v>13032531.287908459</v>
      </c>
    </row>
    <row r="16" spans="1:13" ht="18" customHeight="1" x14ac:dyDescent="0.25">
      <c r="A16" s="7" t="s">
        <v>18</v>
      </c>
      <c r="B16" s="8" t="s">
        <v>7</v>
      </c>
      <c r="C16" s="9">
        <v>539202.64</v>
      </c>
      <c r="D16" s="9">
        <v>189634.27</v>
      </c>
      <c r="E16" s="9">
        <f t="shared" si="0"/>
        <v>728836.91</v>
      </c>
      <c r="G16" s="9">
        <v>7774017.5219801813</v>
      </c>
      <c r="H16" s="9">
        <v>1163320.2399999998</v>
      </c>
      <c r="I16" s="9">
        <f t="shared" si="1"/>
        <v>8937337.7619801816</v>
      </c>
      <c r="K16" s="9">
        <f t="shared" si="2"/>
        <v>9666174.6719801817</v>
      </c>
    </row>
    <row r="17" spans="1:11" ht="18" customHeight="1" x14ac:dyDescent="0.25">
      <c r="A17" s="7" t="s">
        <v>19</v>
      </c>
      <c r="B17" s="8" t="s">
        <v>7</v>
      </c>
      <c r="C17" s="9">
        <v>497722.57</v>
      </c>
      <c r="D17" s="9">
        <v>121953.01</v>
      </c>
      <c r="E17" s="9">
        <f t="shared" si="0"/>
        <v>619675.57999999996</v>
      </c>
      <c r="G17" s="9">
        <v>7175973.7356040161</v>
      </c>
      <c r="H17" s="9">
        <v>842469.49</v>
      </c>
      <c r="I17" s="9">
        <f t="shared" si="1"/>
        <v>8018443.2256040163</v>
      </c>
      <c r="K17" s="9">
        <f t="shared" si="2"/>
        <v>8638118.8056040164</v>
      </c>
    </row>
    <row r="18" spans="1:11" ht="18" customHeight="1" x14ac:dyDescent="0.25">
      <c r="A18" s="7" t="s">
        <v>20</v>
      </c>
      <c r="B18" s="8" t="s">
        <v>7</v>
      </c>
      <c r="C18" s="9">
        <v>4365480.8</v>
      </c>
      <c r="D18" s="9">
        <v>6470181.4000000004</v>
      </c>
      <c r="E18" s="9">
        <f t="shared" si="0"/>
        <v>10835662.199999999</v>
      </c>
      <c r="G18" s="9">
        <v>62939832.834039122</v>
      </c>
      <c r="H18" s="9">
        <v>47492052.210000001</v>
      </c>
      <c r="I18" s="9">
        <f t="shared" si="1"/>
        <v>110431885.04403913</v>
      </c>
      <c r="K18" s="9">
        <f t="shared" si="2"/>
        <v>121267547.24403913</v>
      </c>
    </row>
    <row r="19" spans="1:11" ht="18" customHeight="1" x14ac:dyDescent="0.25">
      <c r="A19" s="7" t="s">
        <v>21</v>
      </c>
      <c r="B19" s="8" t="s">
        <v>7</v>
      </c>
      <c r="C19" s="9">
        <v>9011373</v>
      </c>
      <c r="D19" s="9">
        <v>15772190.17</v>
      </c>
      <c r="E19" s="9">
        <f t="shared" si="0"/>
        <v>24783563.170000002</v>
      </c>
      <c r="G19" s="9">
        <v>129922529.93612671</v>
      </c>
      <c r="H19" s="9">
        <v>101515039.56</v>
      </c>
      <c r="I19" s="9">
        <f t="shared" si="1"/>
        <v>231437569.49612671</v>
      </c>
      <c r="K19" s="9">
        <f t="shared" si="2"/>
        <v>256221132.66612673</v>
      </c>
    </row>
    <row r="20" spans="1:11" ht="18" customHeight="1" x14ac:dyDescent="0.25">
      <c r="A20" s="7" t="s">
        <v>22</v>
      </c>
      <c r="B20" s="8" t="s">
        <v>7</v>
      </c>
      <c r="C20" s="9">
        <v>509173.6</v>
      </c>
      <c r="D20" s="9">
        <v>103306.49</v>
      </c>
      <c r="E20" s="9">
        <f t="shared" si="0"/>
        <v>612480.09</v>
      </c>
      <c r="G20" s="9">
        <v>7341070.232903894</v>
      </c>
      <c r="H20" s="9">
        <v>750793.99</v>
      </c>
      <c r="I20" s="9">
        <f t="shared" si="1"/>
        <v>8091864.2229038943</v>
      </c>
      <c r="K20" s="9">
        <f t="shared" si="2"/>
        <v>8704344.3129038941</v>
      </c>
    </row>
    <row r="21" spans="1:11" ht="18" customHeight="1" x14ac:dyDescent="0.25">
      <c r="A21" s="7" t="s">
        <v>23</v>
      </c>
      <c r="B21" s="8" t="s">
        <v>4</v>
      </c>
      <c r="C21" s="9">
        <v>1659040.17</v>
      </c>
      <c r="D21" s="9">
        <v>3207582.33</v>
      </c>
      <c r="E21" s="9">
        <f t="shared" si="0"/>
        <v>4866622.5</v>
      </c>
      <c r="G21" s="9">
        <v>23919406.726179276</v>
      </c>
      <c r="H21" s="9">
        <v>19796834.460000001</v>
      </c>
      <c r="I21" s="9">
        <f t="shared" si="1"/>
        <v>43716241.18617928</v>
      </c>
      <c r="K21" s="9">
        <f t="shared" si="2"/>
        <v>48582863.68617928</v>
      </c>
    </row>
    <row r="22" spans="1:11" ht="18" customHeight="1" x14ac:dyDescent="0.25">
      <c r="A22" s="7" t="s">
        <v>24</v>
      </c>
      <c r="B22" s="8" t="s">
        <v>4</v>
      </c>
      <c r="C22" s="9">
        <v>1310984.5</v>
      </c>
      <c r="D22" s="9">
        <v>1298452.74</v>
      </c>
      <c r="E22" s="9">
        <f t="shared" si="0"/>
        <v>2609437.2400000002</v>
      </c>
      <c r="G22" s="9">
        <v>18901273.174582429</v>
      </c>
      <c r="H22" s="9">
        <v>10907778.010000002</v>
      </c>
      <c r="I22" s="9">
        <f t="shared" si="1"/>
        <v>29809051.184582431</v>
      </c>
      <c r="K22" s="9">
        <f t="shared" si="2"/>
        <v>32418488.424582429</v>
      </c>
    </row>
    <row r="23" spans="1:11" ht="18" customHeight="1" x14ac:dyDescent="0.25">
      <c r="A23" s="7" t="s">
        <v>25</v>
      </c>
      <c r="B23" s="8" t="s">
        <v>7</v>
      </c>
      <c r="C23" s="9">
        <v>475547.57</v>
      </c>
      <c r="D23" s="9">
        <v>71739.69</v>
      </c>
      <c r="E23" s="9">
        <f t="shared" si="0"/>
        <v>547287.26</v>
      </c>
      <c r="G23" s="9">
        <v>6856263.0582931433</v>
      </c>
      <c r="H23" s="9">
        <v>508897.72</v>
      </c>
      <c r="I23" s="9">
        <f t="shared" si="1"/>
        <v>7365160.778293143</v>
      </c>
      <c r="K23" s="9">
        <f t="shared" si="2"/>
        <v>7912448.0382931428</v>
      </c>
    </row>
    <row r="24" spans="1:11" ht="18" customHeight="1" x14ac:dyDescent="0.25">
      <c r="A24" s="7" t="s">
        <v>26</v>
      </c>
      <c r="B24" s="8" t="s">
        <v>7</v>
      </c>
      <c r="C24" s="9">
        <v>554795.93999999994</v>
      </c>
      <c r="D24" s="9">
        <v>348179.87</v>
      </c>
      <c r="E24" s="9">
        <f t="shared" si="0"/>
        <v>902975.80999999994</v>
      </c>
      <c r="G24" s="9">
        <v>7998835.6427811813</v>
      </c>
      <c r="H24" s="9">
        <v>1964432</v>
      </c>
      <c r="I24" s="9">
        <f t="shared" si="1"/>
        <v>9963267.6427811813</v>
      </c>
      <c r="K24" s="9">
        <f t="shared" si="2"/>
        <v>10866243.452781182</v>
      </c>
    </row>
    <row r="25" spans="1:11" ht="18" customHeight="1" x14ac:dyDescent="0.25">
      <c r="A25" s="7" t="s">
        <v>27</v>
      </c>
      <c r="B25" s="8" t="s">
        <v>4</v>
      </c>
      <c r="C25" s="9">
        <v>1764739.73</v>
      </c>
      <c r="D25" s="9">
        <v>1356605.03</v>
      </c>
      <c r="E25" s="9">
        <f t="shared" si="0"/>
        <v>3121344.76</v>
      </c>
      <c r="G25" s="9">
        <v>25443342.564664111</v>
      </c>
      <c r="H25" s="9">
        <v>9709935.0099999998</v>
      </c>
      <c r="I25" s="9">
        <f t="shared" si="1"/>
        <v>35153277.574664108</v>
      </c>
      <c r="K25" s="9">
        <f t="shared" si="2"/>
        <v>38274622.334664106</v>
      </c>
    </row>
    <row r="26" spans="1:11" ht="18" customHeight="1" x14ac:dyDescent="0.25">
      <c r="A26" s="7" t="s">
        <v>28</v>
      </c>
      <c r="B26" s="8" t="s">
        <v>7</v>
      </c>
      <c r="C26" s="9">
        <v>1324109.6499999999</v>
      </c>
      <c r="D26" s="9">
        <v>1341305.3</v>
      </c>
      <c r="E26" s="9">
        <f t="shared" si="0"/>
        <v>2665414.9500000002</v>
      </c>
      <c r="G26" s="9">
        <v>19090506.586692229</v>
      </c>
      <c r="H26" s="9">
        <v>9858024.1400000006</v>
      </c>
      <c r="I26" s="9">
        <f t="shared" si="1"/>
        <v>28948530.72669223</v>
      </c>
      <c r="K26" s="9">
        <f t="shared" si="2"/>
        <v>31613945.676692229</v>
      </c>
    </row>
    <row r="27" spans="1:11" ht="18" customHeight="1" x14ac:dyDescent="0.25">
      <c r="A27" s="7" t="s">
        <v>29</v>
      </c>
      <c r="B27" s="8" t="s">
        <v>9</v>
      </c>
      <c r="C27" s="9">
        <v>602360.26</v>
      </c>
      <c r="D27" s="9">
        <v>194982.51</v>
      </c>
      <c r="E27" s="9">
        <f t="shared" si="0"/>
        <v>797342.77</v>
      </c>
      <c r="G27" s="9">
        <v>8684599.8738379832</v>
      </c>
      <c r="H27" s="9">
        <v>1491025.97</v>
      </c>
      <c r="I27" s="9">
        <f t="shared" si="1"/>
        <v>10175625.843837984</v>
      </c>
      <c r="K27" s="9">
        <f t="shared" si="2"/>
        <v>10972968.613837983</v>
      </c>
    </row>
    <row r="28" spans="1:11" ht="18" customHeight="1" x14ac:dyDescent="0.25">
      <c r="A28" s="7" t="s">
        <v>30</v>
      </c>
      <c r="B28" s="8" t="s">
        <v>4</v>
      </c>
      <c r="C28" s="9">
        <v>682316.54</v>
      </c>
      <c r="D28" s="9">
        <v>342086.67</v>
      </c>
      <c r="E28" s="9">
        <f t="shared" si="0"/>
        <v>1024403.21</v>
      </c>
      <c r="G28" s="9">
        <v>9837378.9251599312</v>
      </c>
      <c r="H28" s="9">
        <v>2908305.85</v>
      </c>
      <c r="I28" s="9">
        <f t="shared" si="1"/>
        <v>12745684.775159931</v>
      </c>
      <c r="K28" s="9">
        <f t="shared" si="2"/>
        <v>13770087.98515993</v>
      </c>
    </row>
    <row r="29" spans="1:11" ht="18" customHeight="1" x14ac:dyDescent="0.25">
      <c r="A29" s="7" t="s">
        <v>31</v>
      </c>
      <c r="B29" s="8" t="s">
        <v>4</v>
      </c>
      <c r="C29" s="9">
        <v>982224.33</v>
      </c>
      <c r="D29" s="9">
        <v>1110619.74</v>
      </c>
      <c r="E29" s="9">
        <f t="shared" si="0"/>
        <v>2092844.0699999998</v>
      </c>
      <c r="G29" s="9">
        <v>14161334.80682338</v>
      </c>
      <c r="H29" s="9">
        <v>6445518.4100000001</v>
      </c>
      <c r="I29" s="9">
        <f t="shared" si="1"/>
        <v>20606853.21682338</v>
      </c>
      <c r="K29" s="9">
        <f t="shared" si="2"/>
        <v>22699697.286823381</v>
      </c>
    </row>
    <row r="30" spans="1:11" ht="18" customHeight="1" x14ac:dyDescent="0.25">
      <c r="A30" s="7" t="s">
        <v>32</v>
      </c>
      <c r="B30" s="8" t="s">
        <v>7</v>
      </c>
      <c r="C30" s="9">
        <v>485219.24</v>
      </c>
      <c r="D30" s="9">
        <v>91954</v>
      </c>
      <c r="E30" s="9">
        <f t="shared" si="0"/>
        <v>577173.24</v>
      </c>
      <c r="G30" s="9">
        <v>6995705.4632807598</v>
      </c>
      <c r="H30" s="9">
        <v>488492.59000000008</v>
      </c>
      <c r="I30" s="9">
        <f t="shared" si="1"/>
        <v>7484198.0532807596</v>
      </c>
      <c r="K30" s="9">
        <f t="shared" si="2"/>
        <v>8061371.2932807598</v>
      </c>
    </row>
    <row r="31" spans="1:11" ht="18" customHeight="1" x14ac:dyDescent="0.25">
      <c r="A31" s="7" t="s">
        <v>33</v>
      </c>
      <c r="B31" s="8" t="s">
        <v>4</v>
      </c>
      <c r="C31" s="9">
        <v>793689</v>
      </c>
      <c r="D31" s="9">
        <v>444047.76</v>
      </c>
      <c r="E31" s="9">
        <f t="shared" si="0"/>
        <v>1237736.76</v>
      </c>
      <c r="G31" s="9">
        <v>11443104.423543531</v>
      </c>
      <c r="H31" s="9">
        <v>4076747.8100000005</v>
      </c>
      <c r="I31" s="9">
        <f t="shared" si="1"/>
        <v>15519852.233543532</v>
      </c>
      <c r="K31" s="9">
        <f t="shared" si="2"/>
        <v>16757588.993543532</v>
      </c>
    </row>
    <row r="32" spans="1:11" ht="18" customHeight="1" x14ac:dyDescent="0.25">
      <c r="A32" s="7" t="s">
        <v>34</v>
      </c>
      <c r="B32" s="8" t="s">
        <v>4</v>
      </c>
      <c r="C32" s="9">
        <v>540723.71</v>
      </c>
      <c r="D32" s="9">
        <v>198851.92</v>
      </c>
      <c r="E32" s="9">
        <f t="shared" si="0"/>
        <v>739575.63</v>
      </c>
      <c r="G32" s="9">
        <v>7795947.6331503391</v>
      </c>
      <c r="H32" s="9">
        <v>1421919.12</v>
      </c>
      <c r="I32" s="9">
        <f t="shared" si="1"/>
        <v>9217866.7531503402</v>
      </c>
      <c r="K32" s="9">
        <f t="shared" si="2"/>
        <v>9957442.383150341</v>
      </c>
    </row>
    <row r="33" spans="1:11" ht="18" customHeight="1" x14ac:dyDescent="0.25">
      <c r="A33" s="7" t="s">
        <v>35</v>
      </c>
      <c r="B33" s="8" t="s">
        <v>4</v>
      </c>
      <c r="C33" s="9">
        <v>2445707.4</v>
      </c>
      <c r="D33" s="9">
        <v>4226637.24</v>
      </c>
      <c r="E33" s="9">
        <f t="shared" si="0"/>
        <v>6672344.6400000006</v>
      </c>
      <c r="G33" s="9">
        <v>35261274.032748617</v>
      </c>
      <c r="H33" s="9">
        <v>28502583.869999997</v>
      </c>
      <c r="I33" s="9">
        <f t="shared" si="1"/>
        <v>63763857.902748615</v>
      </c>
      <c r="K33" s="9">
        <f t="shared" si="2"/>
        <v>70436202.542748615</v>
      </c>
    </row>
    <row r="34" spans="1:11" ht="18" customHeight="1" x14ac:dyDescent="0.25">
      <c r="A34" s="7" t="s">
        <v>36</v>
      </c>
      <c r="B34" s="8" t="s">
        <v>7</v>
      </c>
      <c r="C34" s="9">
        <v>5037503.8499999996</v>
      </c>
      <c r="D34" s="9">
        <v>6904133.1200000001</v>
      </c>
      <c r="E34" s="9">
        <f t="shared" si="0"/>
        <v>11941636.969999999</v>
      </c>
      <c r="G34" s="9">
        <v>72628804.214424908</v>
      </c>
      <c r="H34" s="9">
        <v>50395013.239999995</v>
      </c>
      <c r="I34" s="9">
        <f t="shared" si="1"/>
        <v>123023817.4544249</v>
      </c>
      <c r="K34" s="9">
        <f t="shared" si="2"/>
        <v>134965454.42442489</v>
      </c>
    </row>
    <row r="35" spans="1:11" ht="18" customHeight="1" x14ac:dyDescent="0.25">
      <c r="A35" s="7" t="s">
        <v>37</v>
      </c>
      <c r="B35" s="8" t="s">
        <v>7</v>
      </c>
      <c r="C35" s="9">
        <v>702109.5</v>
      </c>
      <c r="D35" s="9">
        <v>399015.87</v>
      </c>
      <c r="E35" s="9">
        <f t="shared" si="0"/>
        <v>1101125.3700000001</v>
      </c>
      <c r="G35" s="9">
        <v>10122746.220826969</v>
      </c>
      <c r="H35" s="9">
        <v>3058483.9499999997</v>
      </c>
      <c r="I35" s="9">
        <f t="shared" si="1"/>
        <v>13181230.170826968</v>
      </c>
      <c r="K35" s="9">
        <f t="shared" si="2"/>
        <v>14282355.540826969</v>
      </c>
    </row>
    <row r="36" spans="1:11" ht="18" customHeight="1" x14ac:dyDescent="0.25">
      <c r="A36" s="7" t="s">
        <v>38</v>
      </c>
      <c r="B36" s="8" t="s">
        <v>7</v>
      </c>
      <c r="C36" s="9">
        <v>539078.28</v>
      </c>
      <c r="D36" s="9">
        <v>87028.29</v>
      </c>
      <c r="E36" s="9">
        <f t="shared" ref="E36:E67" si="3">+D36+C36</f>
        <v>626106.57000000007</v>
      </c>
      <c r="G36" s="9">
        <v>7772224.4940228714</v>
      </c>
      <c r="H36" s="9">
        <v>1004287.81</v>
      </c>
      <c r="I36" s="9">
        <f t="shared" ref="I36:I67" si="4">+G36+H36</f>
        <v>8776512.304022871</v>
      </c>
      <c r="K36" s="9">
        <f t="shared" si="2"/>
        <v>9402618.8740228713</v>
      </c>
    </row>
    <row r="37" spans="1:11" ht="18" customHeight="1" x14ac:dyDescent="0.25">
      <c r="A37" s="7" t="s">
        <v>39</v>
      </c>
      <c r="B37" s="8" t="s">
        <v>7</v>
      </c>
      <c r="C37" s="9">
        <v>511498.23999999999</v>
      </c>
      <c r="D37" s="9">
        <v>159590.78</v>
      </c>
      <c r="E37" s="9">
        <f t="shared" si="3"/>
        <v>671089.02</v>
      </c>
      <c r="G37" s="9">
        <v>7374586.0631828168</v>
      </c>
      <c r="H37" s="9">
        <v>1127397.25</v>
      </c>
      <c r="I37" s="9">
        <f t="shared" si="4"/>
        <v>8501983.3131828159</v>
      </c>
      <c r="K37" s="9">
        <f t="shared" si="2"/>
        <v>9173072.3331828155</v>
      </c>
    </row>
    <row r="38" spans="1:11" ht="18" customHeight="1" x14ac:dyDescent="0.25">
      <c r="A38" s="7" t="s">
        <v>40</v>
      </c>
      <c r="B38" s="8" t="s">
        <v>4</v>
      </c>
      <c r="C38" s="9">
        <v>692256.07</v>
      </c>
      <c r="D38" s="9">
        <v>321505.43</v>
      </c>
      <c r="E38" s="9">
        <f t="shared" si="3"/>
        <v>1013761.5</v>
      </c>
      <c r="G38" s="9">
        <v>9980683.2365171351</v>
      </c>
      <c r="H38" s="9">
        <v>2211816.5</v>
      </c>
      <c r="I38" s="9">
        <f t="shared" si="4"/>
        <v>12192499.736517135</v>
      </c>
      <c r="K38" s="9">
        <f t="shared" si="2"/>
        <v>13206261.236517135</v>
      </c>
    </row>
    <row r="39" spans="1:11" ht="18" customHeight="1" x14ac:dyDescent="0.25">
      <c r="A39" s="7" t="s">
        <v>41</v>
      </c>
      <c r="B39" s="8" t="s">
        <v>7</v>
      </c>
      <c r="C39" s="9">
        <v>557474.54</v>
      </c>
      <c r="D39" s="9">
        <v>159390.63</v>
      </c>
      <c r="E39" s="9">
        <f t="shared" si="3"/>
        <v>716865.17</v>
      </c>
      <c r="G39" s="9">
        <v>8037454.70647706</v>
      </c>
      <c r="H39" s="9">
        <v>1118221.49</v>
      </c>
      <c r="I39" s="9">
        <f t="shared" si="4"/>
        <v>9155676.1964770593</v>
      </c>
      <c r="K39" s="9">
        <f t="shared" si="2"/>
        <v>9872541.3664770592</v>
      </c>
    </row>
    <row r="40" spans="1:11" ht="18" customHeight="1" x14ac:dyDescent="0.25">
      <c r="A40" s="7" t="s">
        <v>42</v>
      </c>
      <c r="B40" s="8" t="s">
        <v>4</v>
      </c>
      <c r="C40" s="9">
        <v>1637668.75</v>
      </c>
      <c r="D40" s="9">
        <v>2132187.54</v>
      </c>
      <c r="E40" s="9">
        <f t="shared" si="3"/>
        <v>3769856.29</v>
      </c>
      <c r="G40" s="9">
        <v>23611281.767977167</v>
      </c>
      <c r="H40" s="9">
        <v>14019175.370000001</v>
      </c>
      <c r="I40" s="9">
        <f t="shared" si="4"/>
        <v>37630457.137977168</v>
      </c>
      <c r="K40" s="9">
        <f t="shared" si="2"/>
        <v>41400313.427977167</v>
      </c>
    </row>
    <row r="41" spans="1:11" ht="18" customHeight="1" x14ac:dyDescent="0.25">
      <c r="A41" s="7" t="s">
        <v>43</v>
      </c>
      <c r="B41" s="8" t="s">
        <v>4</v>
      </c>
      <c r="C41" s="9">
        <v>752457.65</v>
      </c>
      <c r="D41" s="9">
        <v>501888.71</v>
      </c>
      <c r="E41" s="9">
        <f t="shared" si="3"/>
        <v>1254346.3600000001</v>
      </c>
      <c r="G41" s="9">
        <v>10848646.693081986</v>
      </c>
      <c r="H41" s="9">
        <v>3483760.46</v>
      </c>
      <c r="I41" s="9">
        <f t="shared" si="4"/>
        <v>14332407.153081987</v>
      </c>
      <c r="K41" s="9">
        <f t="shared" si="2"/>
        <v>15586753.513081986</v>
      </c>
    </row>
    <row r="42" spans="1:11" ht="18" customHeight="1" x14ac:dyDescent="0.25">
      <c r="A42" s="7" t="s">
        <v>44</v>
      </c>
      <c r="B42" s="8" t="s">
        <v>9</v>
      </c>
      <c r="C42" s="9">
        <v>790321.61</v>
      </c>
      <c r="D42" s="9">
        <v>479550.67</v>
      </c>
      <c r="E42" s="9">
        <f t="shared" si="3"/>
        <v>1269872.28</v>
      </c>
      <c r="G42" s="9">
        <v>11394554.743468715</v>
      </c>
      <c r="H42" s="9">
        <v>5304821.59</v>
      </c>
      <c r="I42" s="9">
        <f t="shared" si="4"/>
        <v>16699376.333468715</v>
      </c>
      <c r="K42" s="9">
        <f t="shared" si="2"/>
        <v>17969248.613468714</v>
      </c>
    </row>
    <row r="43" spans="1:11" ht="18" customHeight="1" x14ac:dyDescent="0.25">
      <c r="A43" s="7" t="s">
        <v>45</v>
      </c>
      <c r="B43" s="8" t="s">
        <v>9</v>
      </c>
      <c r="C43" s="9">
        <v>621569.66</v>
      </c>
      <c r="D43" s="9">
        <v>338261.73</v>
      </c>
      <c r="E43" s="9">
        <f t="shared" si="3"/>
        <v>959831.39</v>
      </c>
      <c r="G43" s="9">
        <v>8961553.7306284197</v>
      </c>
      <c r="H43" s="9">
        <v>2280908.29</v>
      </c>
      <c r="I43" s="9">
        <f t="shared" si="4"/>
        <v>11242462.020628419</v>
      </c>
      <c r="K43" s="9">
        <f t="shared" si="2"/>
        <v>12202293.410628419</v>
      </c>
    </row>
    <row r="44" spans="1:11" ht="18" customHeight="1" x14ac:dyDescent="0.25">
      <c r="A44" s="7" t="s">
        <v>46</v>
      </c>
      <c r="B44" s="8" t="s">
        <v>4</v>
      </c>
      <c r="C44" s="9">
        <v>491188.7</v>
      </c>
      <c r="D44" s="9">
        <v>100693.52</v>
      </c>
      <c r="E44" s="9">
        <f t="shared" si="3"/>
        <v>591882.22</v>
      </c>
      <c r="G44" s="9">
        <v>7081770.8052315712</v>
      </c>
      <c r="H44" s="9">
        <v>671988.35000000009</v>
      </c>
      <c r="I44" s="9">
        <f t="shared" si="4"/>
        <v>7753759.1552315708</v>
      </c>
      <c r="K44" s="9">
        <f t="shared" si="2"/>
        <v>8345641.3752315706</v>
      </c>
    </row>
    <row r="45" spans="1:11" ht="18" customHeight="1" x14ac:dyDescent="0.25">
      <c r="A45" s="7" t="s">
        <v>47</v>
      </c>
      <c r="B45" s="8" t="s">
        <v>9</v>
      </c>
      <c r="C45" s="9">
        <v>651321.28</v>
      </c>
      <c r="D45" s="9">
        <v>323618.03000000003</v>
      </c>
      <c r="E45" s="9">
        <f t="shared" si="3"/>
        <v>974939.31</v>
      </c>
      <c r="G45" s="9">
        <v>9390501.1881076321</v>
      </c>
      <c r="H45" s="9">
        <v>2621660.87</v>
      </c>
      <c r="I45" s="9">
        <f t="shared" si="4"/>
        <v>12012162.058107633</v>
      </c>
      <c r="K45" s="9">
        <f t="shared" si="2"/>
        <v>12987101.368107634</v>
      </c>
    </row>
    <row r="46" spans="1:11" ht="18" customHeight="1" x14ac:dyDescent="0.25">
      <c r="A46" s="7" t="s">
        <v>48</v>
      </c>
      <c r="B46" s="8" t="s">
        <v>7</v>
      </c>
      <c r="C46" s="9">
        <v>821766.49</v>
      </c>
      <c r="D46" s="9">
        <v>696715.56</v>
      </c>
      <c r="E46" s="9">
        <f t="shared" si="3"/>
        <v>1518482.05</v>
      </c>
      <c r="G46" s="9">
        <v>11847914.96621282</v>
      </c>
      <c r="H46" s="9">
        <v>4972020.1099999994</v>
      </c>
      <c r="I46" s="9">
        <f t="shared" si="4"/>
        <v>16819935.07621282</v>
      </c>
      <c r="K46" s="9">
        <f t="shared" si="2"/>
        <v>18338417.12621282</v>
      </c>
    </row>
    <row r="47" spans="1:11" ht="18" customHeight="1" x14ac:dyDescent="0.25">
      <c r="A47" s="7" t="s">
        <v>49</v>
      </c>
      <c r="B47" s="8" t="s">
        <v>4</v>
      </c>
      <c r="C47" s="9">
        <v>1576137.43</v>
      </c>
      <c r="D47" s="9">
        <v>1692587.37</v>
      </c>
      <c r="E47" s="9">
        <f t="shared" si="3"/>
        <v>3268724.8</v>
      </c>
      <c r="G47" s="9">
        <v>22724146.704791859</v>
      </c>
      <c r="H47" s="9">
        <v>13990613.91</v>
      </c>
      <c r="I47" s="9">
        <f t="shared" si="4"/>
        <v>36714760.614791855</v>
      </c>
      <c r="K47" s="9">
        <f t="shared" si="2"/>
        <v>39983485.414791852</v>
      </c>
    </row>
    <row r="48" spans="1:11" ht="18" customHeight="1" x14ac:dyDescent="0.25">
      <c r="A48" s="7" t="s">
        <v>50</v>
      </c>
      <c r="B48" s="8" t="s">
        <v>9</v>
      </c>
      <c r="C48" s="9">
        <v>660045.87</v>
      </c>
      <c r="D48" s="9">
        <v>330545.15999999997</v>
      </c>
      <c r="E48" s="9">
        <f t="shared" si="3"/>
        <v>990591.03</v>
      </c>
      <c r="G48" s="9">
        <v>9516288.9955742061</v>
      </c>
      <c r="H48" s="9">
        <v>3724499.4800000004</v>
      </c>
      <c r="I48" s="9">
        <f t="shared" si="4"/>
        <v>13240788.475574207</v>
      </c>
      <c r="K48" s="9">
        <f t="shared" si="2"/>
        <v>14231379.505574206</v>
      </c>
    </row>
    <row r="49" spans="1:11" ht="18" customHeight="1" x14ac:dyDescent="0.25">
      <c r="A49" s="7" t="s">
        <v>51</v>
      </c>
      <c r="B49" s="8" t="s">
        <v>4</v>
      </c>
      <c r="C49" s="9">
        <v>14102984.619999999</v>
      </c>
      <c r="D49" s="9">
        <v>30020301.170000002</v>
      </c>
      <c r="E49" s="9">
        <f t="shared" si="3"/>
        <v>44123285.789999999</v>
      </c>
      <c r="G49" s="9">
        <v>203331439.23720837</v>
      </c>
      <c r="H49" s="9">
        <v>180298008.19</v>
      </c>
      <c r="I49" s="9">
        <f t="shared" si="4"/>
        <v>383629447.42720836</v>
      </c>
      <c r="K49" s="9">
        <f t="shared" si="2"/>
        <v>427752733.21720839</v>
      </c>
    </row>
    <row r="50" spans="1:11" ht="18" customHeight="1" x14ac:dyDescent="0.25">
      <c r="A50" s="7" t="s">
        <v>52</v>
      </c>
      <c r="B50" s="8" t="s">
        <v>4</v>
      </c>
      <c r="C50" s="9">
        <v>547515.88</v>
      </c>
      <c r="D50" s="9">
        <v>109977.87</v>
      </c>
      <c r="E50" s="9">
        <f t="shared" si="3"/>
        <v>657493.75</v>
      </c>
      <c r="G50" s="9">
        <v>7893874.5446648858</v>
      </c>
      <c r="H50" s="9">
        <v>708048.32000000007</v>
      </c>
      <c r="I50" s="9">
        <f t="shared" si="4"/>
        <v>8601922.8646648861</v>
      </c>
      <c r="K50" s="9">
        <f t="shared" si="2"/>
        <v>9259416.6146648861</v>
      </c>
    </row>
    <row r="51" spans="1:11" ht="18" customHeight="1" x14ac:dyDescent="0.25">
      <c r="A51" s="7" t="s">
        <v>53</v>
      </c>
      <c r="B51" s="8" t="s">
        <v>7</v>
      </c>
      <c r="C51" s="9">
        <v>502017.9</v>
      </c>
      <c r="D51" s="9">
        <v>144302.18</v>
      </c>
      <c r="E51" s="9">
        <f t="shared" si="3"/>
        <v>646320.08000000007</v>
      </c>
      <c r="G51" s="9">
        <v>7237902.1627449058</v>
      </c>
      <c r="H51" s="9">
        <v>881317.12000000011</v>
      </c>
      <c r="I51" s="9">
        <f t="shared" si="4"/>
        <v>8119219.2827449059</v>
      </c>
      <c r="K51" s="9">
        <f t="shared" si="2"/>
        <v>8765539.3627449051</v>
      </c>
    </row>
    <row r="52" spans="1:11" ht="18" customHeight="1" x14ac:dyDescent="0.25">
      <c r="A52" s="7" t="s">
        <v>54</v>
      </c>
      <c r="B52" s="8" t="s">
        <v>9</v>
      </c>
      <c r="C52" s="9">
        <v>571365</v>
      </c>
      <c r="D52" s="9">
        <v>216675.64</v>
      </c>
      <c r="E52" s="9">
        <f t="shared" si="3"/>
        <v>788040.64</v>
      </c>
      <c r="G52" s="9">
        <v>8237722.1367856823</v>
      </c>
      <c r="H52" s="9">
        <v>1569678.44</v>
      </c>
      <c r="I52" s="9">
        <f t="shared" si="4"/>
        <v>9807400.5767856818</v>
      </c>
      <c r="K52" s="9">
        <f t="shared" si="2"/>
        <v>10595441.216785682</v>
      </c>
    </row>
    <row r="53" spans="1:11" ht="18" customHeight="1" x14ac:dyDescent="0.25">
      <c r="A53" s="7" t="s">
        <v>55</v>
      </c>
      <c r="B53" s="8" t="s">
        <v>7</v>
      </c>
      <c r="C53" s="9">
        <v>520729.85</v>
      </c>
      <c r="D53" s="9">
        <v>152096.59</v>
      </c>
      <c r="E53" s="9">
        <f t="shared" si="3"/>
        <v>672826.44</v>
      </c>
      <c r="G53" s="9">
        <v>7507683.9077061098</v>
      </c>
      <c r="H53" s="9">
        <v>1050973.08</v>
      </c>
      <c r="I53" s="9">
        <f t="shared" si="4"/>
        <v>8558656.9877061099</v>
      </c>
      <c r="K53" s="9">
        <f t="shared" si="2"/>
        <v>9231483.4277061094</v>
      </c>
    </row>
    <row r="54" spans="1:11" ht="18" customHeight="1" x14ac:dyDescent="0.25">
      <c r="A54" s="7" t="s">
        <v>56</v>
      </c>
      <c r="B54" s="8" t="s">
        <v>4</v>
      </c>
      <c r="C54" s="9">
        <v>1077018.1499999999</v>
      </c>
      <c r="D54" s="9">
        <v>985786.91</v>
      </c>
      <c r="E54" s="9">
        <f t="shared" si="3"/>
        <v>2062805.06</v>
      </c>
      <c r="G54" s="9">
        <v>15528035.885974996</v>
      </c>
      <c r="H54" s="9">
        <v>7301423.46</v>
      </c>
      <c r="I54" s="9">
        <f t="shared" si="4"/>
        <v>22829459.345974997</v>
      </c>
      <c r="K54" s="9">
        <f t="shared" si="2"/>
        <v>24892264.405974995</v>
      </c>
    </row>
    <row r="55" spans="1:11" ht="18" customHeight="1" x14ac:dyDescent="0.25">
      <c r="A55" s="7" t="s">
        <v>57</v>
      </c>
      <c r="B55" s="8" t="s">
        <v>4</v>
      </c>
      <c r="C55" s="9">
        <v>873540.04</v>
      </c>
      <c r="D55" s="9">
        <v>642632.81000000006</v>
      </c>
      <c r="E55" s="9">
        <f t="shared" si="3"/>
        <v>1516172.85</v>
      </c>
      <c r="G55" s="9">
        <v>12594366.297363143</v>
      </c>
      <c r="H55" s="9">
        <v>4502727.2299999995</v>
      </c>
      <c r="I55" s="9">
        <f t="shared" si="4"/>
        <v>17097093.527363144</v>
      </c>
      <c r="K55" s="9">
        <f t="shared" si="2"/>
        <v>18613266.377363145</v>
      </c>
    </row>
    <row r="56" spans="1:11" ht="18" customHeight="1" x14ac:dyDescent="0.25">
      <c r="A56" s="7" t="s">
        <v>58</v>
      </c>
      <c r="B56" s="8" t="s">
        <v>7</v>
      </c>
      <c r="C56" s="9">
        <v>529033.52</v>
      </c>
      <c r="D56" s="9">
        <v>105485.8</v>
      </c>
      <c r="E56" s="9">
        <f t="shared" si="3"/>
        <v>634519.32000000007</v>
      </c>
      <c r="G56" s="9">
        <v>7627403.0051633297</v>
      </c>
      <c r="H56" s="9">
        <v>787546.60999999987</v>
      </c>
      <c r="I56" s="9">
        <f t="shared" si="4"/>
        <v>8414949.61516333</v>
      </c>
      <c r="K56" s="9">
        <f t="shared" si="2"/>
        <v>9049468.9351633303</v>
      </c>
    </row>
    <row r="57" spans="1:11" ht="18" customHeight="1" x14ac:dyDescent="0.25">
      <c r="A57" s="7" t="s">
        <v>59</v>
      </c>
      <c r="B57" s="8" t="s">
        <v>4</v>
      </c>
      <c r="C57" s="9">
        <v>622325.41</v>
      </c>
      <c r="D57" s="9">
        <v>304693.52</v>
      </c>
      <c r="E57" s="9">
        <f t="shared" si="3"/>
        <v>927018.93</v>
      </c>
      <c r="G57" s="9">
        <v>8972449.8235997558</v>
      </c>
      <c r="H57" s="9">
        <v>1945775.87</v>
      </c>
      <c r="I57" s="9">
        <f t="shared" si="4"/>
        <v>10918225.693599757</v>
      </c>
      <c r="K57" s="9">
        <f t="shared" si="2"/>
        <v>11845244.623599757</v>
      </c>
    </row>
    <row r="58" spans="1:11" ht="18" customHeight="1" x14ac:dyDescent="0.25">
      <c r="A58" s="7" t="s">
        <v>60</v>
      </c>
      <c r="B58" s="8" t="s">
        <v>9</v>
      </c>
      <c r="C58" s="9">
        <v>1396996.33</v>
      </c>
      <c r="D58" s="9">
        <v>1977511.34</v>
      </c>
      <c r="E58" s="9">
        <f t="shared" si="3"/>
        <v>3374507.67</v>
      </c>
      <c r="G58" s="9">
        <v>20141358.894902557</v>
      </c>
      <c r="H58" s="9">
        <v>11891232.879999999</v>
      </c>
      <c r="I58" s="9">
        <f t="shared" si="4"/>
        <v>32032591.774902556</v>
      </c>
      <c r="K58" s="9">
        <f t="shared" si="2"/>
        <v>35407099.444902554</v>
      </c>
    </row>
    <row r="59" spans="1:11" ht="18" customHeight="1" x14ac:dyDescent="0.25">
      <c r="A59" s="7" t="s">
        <v>61</v>
      </c>
      <c r="B59" s="8" t="s">
        <v>7</v>
      </c>
      <c r="C59" s="9">
        <v>961331.23</v>
      </c>
      <c r="D59" s="9">
        <v>889996.86</v>
      </c>
      <c r="E59" s="9">
        <f t="shared" si="3"/>
        <v>1851328.0899999999</v>
      </c>
      <c r="G59" s="9">
        <v>13860106.109995533</v>
      </c>
      <c r="H59" s="9">
        <v>6115789.9399999995</v>
      </c>
      <c r="I59" s="9">
        <f t="shared" si="4"/>
        <v>19975896.049995534</v>
      </c>
      <c r="K59" s="9">
        <f t="shared" si="2"/>
        <v>21827224.139995534</v>
      </c>
    </row>
    <row r="60" spans="1:11" ht="18" customHeight="1" x14ac:dyDescent="0.25">
      <c r="A60" s="7" t="s">
        <v>62</v>
      </c>
      <c r="B60" s="8" t="s">
        <v>7</v>
      </c>
      <c r="C60" s="9">
        <v>514310.77</v>
      </c>
      <c r="D60" s="9">
        <v>131604.29999999999</v>
      </c>
      <c r="E60" s="9">
        <f t="shared" si="3"/>
        <v>645915.07000000007</v>
      </c>
      <c r="G60" s="9">
        <v>7415136.0800634883</v>
      </c>
      <c r="H60" s="9">
        <v>922105.34</v>
      </c>
      <c r="I60" s="9">
        <f t="shared" si="4"/>
        <v>8337241.4200634882</v>
      </c>
      <c r="K60" s="9">
        <f t="shared" si="2"/>
        <v>8983156.4900634885</v>
      </c>
    </row>
    <row r="61" spans="1:11" ht="18" customHeight="1" x14ac:dyDescent="0.25">
      <c r="A61" s="7" t="s">
        <v>63</v>
      </c>
      <c r="B61" s="8" t="s">
        <v>7</v>
      </c>
      <c r="C61" s="9">
        <v>1167411.4099999999</v>
      </c>
      <c r="D61" s="9">
        <v>1192399.8700000001</v>
      </c>
      <c r="E61" s="9">
        <f t="shared" si="3"/>
        <v>2359811.2800000003</v>
      </c>
      <c r="G61" s="9">
        <v>16831291.360483386</v>
      </c>
      <c r="H61" s="9">
        <v>9608953.8399999999</v>
      </c>
      <c r="I61" s="9">
        <f t="shared" si="4"/>
        <v>26440245.200483385</v>
      </c>
      <c r="K61" s="9">
        <f t="shared" si="2"/>
        <v>28800056.480483387</v>
      </c>
    </row>
    <row r="62" spans="1:11" ht="18" customHeight="1" x14ac:dyDescent="0.25">
      <c r="A62" s="7" t="s">
        <v>64</v>
      </c>
      <c r="B62" s="8" t="s">
        <v>9</v>
      </c>
      <c r="C62" s="9">
        <v>551170.26</v>
      </c>
      <c r="D62" s="9">
        <v>143079.09</v>
      </c>
      <c r="E62" s="9">
        <f t="shared" si="3"/>
        <v>694249.35</v>
      </c>
      <c r="G62" s="9">
        <v>7946561.9815642629</v>
      </c>
      <c r="H62" s="9">
        <v>946414.22</v>
      </c>
      <c r="I62" s="9">
        <f t="shared" si="4"/>
        <v>8892976.2015642636</v>
      </c>
      <c r="K62" s="9">
        <f t="shared" si="2"/>
        <v>9587225.5515642632</v>
      </c>
    </row>
    <row r="63" spans="1:11" ht="18" customHeight="1" x14ac:dyDescent="0.25">
      <c r="A63" s="7" t="s">
        <v>65</v>
      </c>
      <c r="B63" s="8" t="s">
        <v>7</v>
      </c>
      <c r="C63" s="9">
        <v>511239.95</v>
      </c>
      <c r="D63" s="9">
        <v>85038</v>
      </c>
      <c r="E63" s="9">
        <f t="shared" si="3"/>
        <v>596277.94999999995</v>
      </c>
      <c r="G63" s="9">
        <v>7370862.082040716</v>
      </c>
      <c r="H63" s="9">
        <v>761920.78</v>
      </c>
      <c r="I63" s="9">
        <f t="shared" si="4"/>
        <v>8132782.8620407162</v>
      </c>
      <c r="K63" s="9">
        <f t="shared" si="2"/>
        <v>8729060.8120407164</v>
      </c>
    </row>
    <row r="64" spans="1:11" ht="18" customHeight="1" x14ac:dyDescent="0.25">
      <c r="A64" s="7" t="s">
        <v>66</v>
      </c>
      <c r="B64" s="8" t="s">
        <v>7</v>
      </c>
      <c r="C64" s="9">
        <v>1157883.24</v>
      </c>
      <c r="D64" s="9">
        <v>1122139</v>
      </c>
      <c r="E64" s="9">
        <f t="shared" si="3"/>
        <v>2280022.2400000002</v>
      </c>
      <c r="G64" s="9">
        <v>16693917.833908048</v>
      </c>
      <c r="H64" s="9">
        <v>6703081.4300000006</v>
      </c>
      <c r="I64" s="9">
        <f t="shared" si="4"/>
        <v>23396999.263908047</v>
      </c>
      <c r="K64" s="9">
        <f t="shared" si="2"/>
        <v>25677021.503908046</v>
      </c>
    </row>
    <row r="65" spans="1:11" ht="18" customHeight="1" x14ac:dyDescent="0.25">
      <c r="A65" s="11" t="s">
        <v>67</v>
      </c>
      <c r="B65" s="8" t="s">
        <v>4</v>
      </c>
      <c r="C65" s="9">
        <v>599346.82999999996</v>
      </c>
      <c r="D65" s="9">
        <v>187721.81</v>
      </c>
      <c r="E65" s="9">
        <f t="shared" si="3"/>
        <v>787068.6399999999</v>
      </c>
      <c r="G65" s="9">
        <v>8641153.4271801189</v>
      </c>
      <c r="H65" s="9">
        <v>1364344.8900000001</v>
      </c>
      <c r="I65" s="9">
        <f t="shared" si="4"/>
        <v>10005498.317180119</v>
      </c>
      <c r="K65" s="9">
        <f t="shared" si="2"/>
        <v>10792566.95718012</v>
      </c>
    </row>
    <row r="66" spans="1:11" ht="18" customHeight="1" x14ac:dyDescent="0.25">
      <c r="A66" s="7" t="s">
        <v>68</v>
      </c>
      <c r="B66" s="8" t="s">
        <v>7</v>
      </c>
      <c r="C66" s="9">
        <v>677743.78</v>
      </c>
      <c r="D66" s="9">
        <v>326586.81</v>
      </c>
      <c r="E66" s="9">
        <f t="shared" si="3"/>
        <v>1004330.5900000001</v>
      </c>
      <c r="G66" s="9">
        <v>9771450.6664219685</v>
      </c>
      <c r="H66" s="9">
        <v>2645972.77</v>
      </c>
      <c r="I66" s="9">
        <f t="shared" si="4"/>
        <v>12417423.436421968</v>
      </c>
      <c r="K66" s="9">
        <f t="shared" si="2"/>
        <v>13421754.026421968</v>
      </c>
    </row>
    <row r="67" spans="1:11" ht="18" customHeight="1" x14ac:dyDescent="0.25">
      <c r="A67" s="7" t="s">
        <v>69</v>
      </c>
      <c r="B67" s="8" t="s">
        <v>7</v>
      </c>
      <c r="C67" s="9">
        <v>502448.39</v>
      </c>
      <c r="D67" s="9">
        <v>108877.09</v>
      </c>
      <c r="E67" s="9">
        <f t="shared" si="3"/>
        <v>611325.48</v>
      </c>
      <c r="G67" s="9">
        <v>7244108.7979817446</v>
      </c>
      <c r="H67" s="9">
        <v>974067.52000000014</v>
      </c>
      <c r="I67" s="9">
        <f t="shared" si="4"/>
        <v>8218176.3179817451</v>
      </c>
      <c r="K67" s="9">
        <f t="shared" si="2"/>
        <v>8829501.7979817446</v>
      </c>
    </row>
    <row r="68" spans="1:11" ht="18" customHeight="1" x14ac:dyDescent="0.25">
      <c r="A68" s="7" t="s">
        <v>70</v>
      </c>
      <c r="B68" s="8" t="s">
        <v>71</v>
      </c>
      <c r="C68" s="9">
        <v>557704.13</v>
      </c>
      <c r="D68" s="9">
        <v>376711.18</v>
      </c>
      <c r="E68" s="9">
        <f t="shared" ref="E68:E81" si="5">+D68+C68</f>
        <v>934415.31</v>
      </c>
      <c r="G68" s="9">
        <v>8040764.9119367078</v>
      </c>
      <c r="H68" s="9">
        <v>2264255.16</v>
      </c>
      <c r="I68" s="9">
        <f t="shared" ref="I68:I81" si="6">+G68+H68</f>
        <v>10305020.071936708</v>
      </c>
      <c r="K68" s="9">
        <f t="shared" si="2"/>
        <v>11239435.381936708</v>
      </c>
    </row>
    <row r="69" spans="1:11" ht="18" customHeight="1" x14ac:dyDescent="0.25">
      <c r="A69" s="7" t="s">
        <v>72</v>
      </c>
      <c r="B69" s="8" t="s">
        <v>9</v>
      </c>
      <c r="C69" s="9">
        <v>943834.22</v>
      </c>
      <c r="D69" s="9">
        <v>983918.92</v>
      </c>
      <c r="E69" s="9">
        <f t="shared" si="5"/>
        <v>1927753.1400000001</v>
      </c>
      <c r="F69" s="53"/>
      <c r="G69" s="9">
        <v>13607840.86892496</v>
      </c>
      <c r="H69" s="9">
        <v>6806711.540000001</v>
      </c>
      <c r="I69" s="9">
        <f t="shared" si="6"/>
        <v>20414552.40892496</v>
      </c>
      <c r="J69" s="53"/>
      <c r="K69" s="9">
        <f t="shared" ref="K69:K81" si="7">+E69+I69</f>
        <v>22342305.54892496</v>
      </c>
    </row>
    <row r="70" spans="1:11" ht="18" customHeight="1" x14ac:dyDescent="0.25">
      <c r="A70" s="7" t="s">
        <v>73</v>
      </c>
      <c r="B70" s="8" t="s">
        <v>9</v>
      </c>
      <c r="C70" s="9">
        <v>597184.81999999995</v>
      </c>
      <c r="D70" s="9">
        <v>180816.92</v>
      </c>
      <c r="E70" s="9">
        <f t="shared" si="5"/>
        <v>778001.74</v>
      </c>
      <c r="F70" s="53"/>
      <c r="G70" s="9">
        <v>8609982.3257684465</v>
      </c>
      <c r="H70" s="9">
        <v>2116172.1</v>
      </c>
      <c r="I70" s="9">
        <f t="shared" si="6"/>
        <v>10726154.425768446</v>
      </c>
      <c r="J70" s="53"/>
      <c r="K70" s="9">
        <f t="shared" si="7"/>
        <v>11504156.165768446</v>
      </c>
    </row>
    <row r="71" spans="1:11" ht="18" customHeight="1" x14ac:dyDescent="0.25">
      <c r="A71" s="7" t="s">
        <v>74</v>
      </c>
      <c r="B71" s="8" t="s">
        <v>4</v>
      </c>
      <c r="C71" s="9">
        <v>957858.62</v>
      </c>
      <c r="D71" s="9">
        <v>981027.98</v>
      </c>
      <c r="E71" s="9">
        <f t="shared" si="5"/>
        <v>1938886.6</v>
      </c>
      <c r="G71" s="9">
        <v>13810039.25241838</v>
      </c>
      <c r="H71" s="9">
        <v>7812763.870000001</v>
      </c>
      <c r="I71" s="9">
        <f t="shared" si="6"/>
        <v>21622803.122418381</v>
      </c>
      <c r="K71" s="9">
        <f t="shared" si="7"/>
        <v>23561689.722418383</v>
      </c>
    </row>
    <row r="72" spans="1:11" ht="18" customHeight="1" x14ac:dyDescent="0.25">
      <c r="A72" s="7" t="s">
        <v>75</v>
      </c>
      <c r="B72" s="8" t="s">
        <v>4</v>
      </c>
      <c r="C72" s="9">
        <v>2244640.0299999998</v>
      </c>
      <c r="D72" s="9">
        <v>3020672.2</v>
      </c>
      <c r="E72" s="9">
        <f t="shared" si="5"/>
        <v>5265312.2300000004</v>
      </c>
      <c r="G72" s="9">
        <v>32362361.60146305</v>
      </c>
      <c r="H72" s="9">
        <v>19815955.899999999</v>
      </c>
      <c r="I72" s="9">
        <f t="shared" si="6"/>
        <v>52178317.501463048</v>
      </c>
      <c r="K72" s="9">
        <f t="shared" si="7"/>
        <v>57443629.731463045</v>
      </c>
    </row>
    <row r="73" spans="1:11" ht="18" customHeight="1" x14ac:dyDescent="0.25">
      <c r="A73" s="7" t="s">
        <v>76</v>
      </c>
      <c r="B73" s="8" t="s">
        <v>7</v>
      </c>
      <c r="C73" s="9">
        <v>562975.24</v>
      </c>
      <c r="D73" s="9">
        <v>175179.59</v>
      </c>
      <c r="E73" s="9">
        <f t="shared" si="5"/>
        <v>738154.83</v>
      </c>
      <c r="G73" s="9">
        <v>8116761.7122810939</v>
      </c>
      <c r="H73" s="9">
        <v>1233302.53</v>
      </c>
      <c r="I73" s="9">
        <f t="shared" si="6"/>
        <v>9350064.2422810942</v>
      </c>
      <c r="K73" s="9">
        <f t="shared" si="7"/>
        <v>10088219.072281094</v>
      </c>
    </row>
    <row r="74" spans="1:11" ht="18" customHeight="1" x14ac:dyDescent="0.25">
      <c r="A74" s="7" t="s">
        <v>77</v>
      </c>
      <c r="B74" s="8" t="s">
        <v>4</v>
      </c>
      <c r="C74" s="9">
        <v>629930.73</v>
      </c>
      <c r="D74" s="9">
        <v>354628.88</v>
      </c>
      <c r="E74" s="9">
        <f t="shared" si="5"/>
        <v>984559.61</v>
      </c>
      <c r="G74" s="9">
        <v>9082100.3794505522</v>
      </c>
      <c r="H74" s="9">
        <v>2716137.27</v>
      </c>
      <c r="I74" s="9">
        <f t="shared" si="6"/>
        <v>11798237.649450552</v>
      </c>
      <c r="K74" s="9">
        <f t="shared" si="7"/>
        <v>12782797.259450551</v>
      </c>
    </row>
    <row r="75" spans="1:11" ht="18" customHeight="1" x14ac:dyDescent="0.25">
      <c r="A75" s="7" t="s">
        <v>78</v>
      </c>
      <c r="B75" s="8" t="s">
        <v>71</v>
      </c>
      <c r="C75" s="9">
        <v>513861.15</v>
      </c>
      <c r="D75" s="9">
        <v>105307.9</v>
      </c>
      <c r="E75" s="9">
        <f t="shared" si="5"/>
        <v>619169.05000000005</v>
      </c>
      <c r="G75" s="9">
        <v>7408653.5943716802</v>
      </c>
      <c r="H75" s="9">
        <v>672760.44000000006</v>
      </c>
      <c r="I75" s="9">
        <f t="shared" si="6"/>
        <v>8081414.0343716806</v>
      </c>
      <c r="K75" s="9">
        <f t="shared" si="7"/>
        <v>8700583.0843716804</v>
      </c>
    </row>
    <row r="76" spans="1:11" ht="18" customHeight="1" x14ac:dyDescent="0.25">
      <c r="A76" s="7" t="s">
        <v>79</v>
      </c>
      <c r="B76" s="8" t="s">
        <v>4</v>
      </c>
      <c r="C76" s="9">
        <v>1143017</v>
      </c>
      <c r="D76" s="9">
        <v>1333088.3799999999</v>
      </c>
      <c r="E76" s="9">
        <f t="shared" si="5"/>
        <v>2476105.38</v>
      </c>
      <c r="G76" s="9">
        <v>16479582.030395921</v>
      </c>
      <c r="H76" s="9">
        <v>9144309.4399999995</v>
      </c>
      <c r="I76" s="9">
        <f t="shared" si="6"/>
        <v>25623891.470395923</v>
      </c>
      <c r="K76" s="9">
        <f t="shared" si="7"/>
        <v>28099996.850395922</v>
      </c>
    </row>
    <row r="77" spans="1:11" ht="18" customHeight="1" x14ac:dyDescent="0.25">
      <c r="A77" s="7" t="s">
        <v>80</v>
      </c>
      <c r="B77" s="8" t="s">
        <v>4</v>
      </c>
      <c r="C77" s="9">
        <v>706930.98</v>
      </c>
      <c r="D77" s="9">
        <v>460203.64</v>
      </c>
      <c r="E77" s="9">
        <f t="shared" si="5"/>
        <v>1167134.6200000001</v>
      </c>
      <c r="G77" s="9">
        <v>10192260.535479551</v>
      </c>
      <c r="H77" s="9">
        <v>3109629.08</v>
      </c>
      <c r="I77" s="9">
        <f t="shared" si="6"/>
        <v>13301889.615479551</v>
      </c>
      <c r="K77" s="9">
        <f t="shared" si="7"/>
        <v>14469024.235479552</v>
      </c>
    </row>
    <row r="78" spans="1:11" ht="18" customHeight="1" x14ac:dyDescent="0.25">
      <c r="A78" s="7" t="s">
        <v>81</v>
      </c>
      <c r="B78" s="8" t="s">
        <v>7</v>
      </c>
      <c r="C78" s="9">
        <v>505557.49</v>
      </c>
      <c r="D78" s="9">
        <v>85327.08</v>
      </c>
      <c r="E78" s="9">
        <f t="shared" si="5"/>
        <v>590884.56999999995</v>
      </c>
      <c r="G78" s="9">
        <v>7288934.4969144594</v>
      </c>
      <c r="H78" s="9">
        <v>635349.15999999992</v>
      </c>
      <c r="I78" s="9">
        <f t="shared" si="6"/>
        <v>7924283.6569144595</v>
      </c>
      <c r="K78" s="9">
        <f t="shared" si="7"/>
        <v>8515168.2269144598</v>
      </c>
    </row>
    <row r="79" spans="1:11" ht="18" customHeight="1" x14ac:dyDescent="0.25">
      <c r="A79" s="7" t="s">
        <v>82</v>
      </c>
      <c r="B79" s="8" t="s">
        <v>7</v>
      </c>
      <c r="C79" s="9">
        <v>659194.46</v>
      </c>
      <c r="D79" s="9">
        <v>492737.79</v>
      </c>
      <c r="E79" s="9">
        <f t="shared" si="5"/>
        <v>1151932.25</v>
      </c>
      <c r="G79" s="9">
        <v>9504013.650328014</v>
      </c>
      <c r="H79" s="9">
        <v>3099098.4899999998</v>
      </c>
      <c r="I79" s="9">
        <f t="shared" si="6"/>
        <v>12603112.140328014</v>
      </c>
      <c r="K79" s="9">
        <f t="shared" si="7"/>
        <v>13755044.390328014</v>
      </c>
    </row>
    <row r="80" spans="1:11" ht="18" customHeight="1" x14ac:dyDescent="0.25">
      <c r="A80" s="7" t="s">
        <v>83</v>
      </c>
      <c r="B80" s="8" t="s">
        <v>7</v>
      </c>
      <c r="C80" s="9">
        <v>522585.74</v>
      </c>
      <c r="D80" s="9">
        <v>96935.3</v>
      </c>
      <c r="E80" s="9">
        <f t="shared" si="5"/>
        <v>619521.04</v>
      </c>
      <c r="G80" s="9">
        <v>7534441.4018382523</v>
      </c>
      <c r="H80" s="9">
        <v>1431022.13</v>
      </c>
      <c r="I80" s="9">
        <f t="shared" si="6"/>
        <v>8965463.5318382531</v>
      </c>
      <c r="K80" s="9">
        <f t="shared" si="7"/>
        <v>9584984.5718382522</v>
      </c>
    </row>
    <row r="81" spans="1:11" ht="18" customHeight="1" x14ac:dyDescent="0.25">
      <c r="A81" s="7" t="s">
        <v>84</v>
      </c>
      <c r="B81" s="8" t="s">
        <v>71</v>
      </c>
      <c r="C81" s="9">
        <v>2158838.66</v>
      </c>
      <c r="D81" s="9">
        <v>2417900.96</v>
      </c>
      <c r="E81" s="9">
        <f t="shared" si="5"/>
        <v>4576739.62</v>
      </c>
      <c r="F81" s="54"/>
      <c r="G81" s="9">
        <v>31125310.236147597</v>
      </c>
      <c r="H81" s="9">
        <v>16970810.969999999</v>
      </c>
      <c r="I81" s="9">
        <f t="shared" si="6"/>
        <v>48096121.206147596</v>
      </c>
      <c r="J81" s="54"/>
      <c r="K81" s="9">
        <f t="shared" si="7"/>
        <v>52672860.826147594</v>
      </c>
    </row>
    <row r="82" spans="1:11" s="16" customFormat="1" ht="18" customHeight="1" x14ac:dyDescent="0.2">
      <c r="A82" s="12" t="s">
        <v>112</v>
      </c>
      <c r="B82" s="13"/>
      <c r="C82" s="14">
        <f>+SUM(C4:C81)</f>
        <v>95664367.929999977</v>
      </c>
      <c r="D82" s="15">
        <f>+SUM(D4:D81)</f>
        <v>111189842.23000003</v>
      </c>
      <c r="E82" s="15">
        <f>+SUM(E4:E81)</f>
        <v>206854210.15999994</v>
      </c>
      <c r="G82" s="52">
        <f>+SUM(G4:G81)</f>
        <v>1379252274.8527749</v>
      </c>
      <c r="H82" s="52">
        <f>+SUM(H4:H81)</f>
        <v>750839861.67000043</v>
      </c>
      <c r="I82" s="15">
        <f>+SUM(I4:I81)</f>
        <v>2130092136.5227742</v>
      </c>
      <c r="K82" s="15">
        <f>+SUM(K4:K81)</f>
        <v>2336946346.6827741</v>
      </c>
    </row>
    <row r="83" spans="1:11" ht="14.25" x14ac:dyDescent="0.3">
      <c r="A83" s="17"/>
      <c r="B83" s="17"/>
      <c r="C83" s="17"/>
      <c r="G83" s="18"/>
      <c r="H83" s="18"/>
      <c r="I83" s="18"/>
    </row>
    <row r="84" spans="1:11" ht="14.25" x14ac:dyDescent="0.3">
      <c r="K84" s="18" t="s">
        <v>86</v>
      </c>
    </row>
  </sheetData>
  <sortState ref="A4:K81">
    <sortCondition ref="A4:A81"/>
  </sortState>
  <mergeCells count="7">
    <mergeCell ref="C2:E2"/>
    <mergeCell ref="A2:A3"/>
    <mergeCell ref="B2:B3"/>
    <mergeCell ref="I2:I3"/>
    <mergeCell ref="K2:K3"/>
    <mergeCell ref="G2:G3"/>
    <mergeCell ref="H2:H3"/>
  </mergeCells>
  <printOptions horizontalCentered="1"/>
  <pageMargins left="0.35433070866141736" right="0.39370078740157483" top="0.23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3"/>
  <sheetViews>
    <sheetView showGridLines="0" workbookViewId="0">
      <selection activeCell="I30" sqref="I30"/>
    </sheetView>
  </sheetViews>
  <sheetFormatPr baseColWidth="10" defaultRowHeight="13.5" x14ac:dyDescent="0.25"/>
  <cols>
    <col min="1" max="1" width="27.28515625" style="20" customWidth="1"/>
    <col min="2" max="4" width="18.7109375" style="20" customWidth="1"/>
    <col min="5" max="5" width="5.5703125" style="10" customWidth="1"/>
    <col min="6" max="6" width="16.5703125" style="10" bestFit="1" customWidth="1"/>
    <col min="7" max="16384" width="11.42578125" style="10"/>
  </cols>
  <sheetData>
    <row r="1" spans="1:6" ht="18" customHeight="1" x14ac:dyDescent="0.25">
      <c r="A1" s="75" t="s">
        <v>117</v>
      </c>
      <c r="B1" s="76"/>
      <c r="C1" s="76"/>
      <c r="D1" s="77"/>
    </row>
    <row r="3" spans="1:6" s="2" customFormat="1" ht="18" customHeight="1" x14ac:dyDescent="0.2">
      <c r="A3" s="43"/>
      <c r="B3" s="68" t="s">
        <v>106</v>
      </c>
      <c r="C3" s="69"/>
      <c r="D3" s="70"/>
    </row>
    <row r="4" spans="1:6" s="1" customFormat="1" ht="18" customHeight="1" x14ac:dyDescent="0.2">
      <c r="A4" s="25" t="s">
        <v>89</v>
      </c>
      <c r="B4" s="25" t="s">
        <v>88</v>
      </c>
      <c r="C4" s="25" t="s">
        <v>87</v>
      </c>
      <c r="D4" s="25" t="s">
        <v>85</v>
      </c>
    </row>
    <row r="5" spans="1:6" s="2" customFormat="1" ht="18" customHeight="1" x14ac:dyDescent="0.2">
      <c r="A5" s="58" t="s">
        <v>119</v>
      </c>
      <c r="B5" s="24">
        <f>+B17+B11</f>
        <v>1474916642.7827749</v>
      </c>
      <c r="C5" s="24">
        <f>+C17+C11</f>
        <v>862029703.90000045</v>
      </c>
      <c r="D5" s="24">
        <f>+B5+C5</f>
        <v>2336946346.6827755</v>
      </c>
    </row>
    <row r="6" spans="1:6" s="2" customFormat="1" ht="18" customHeight="1" x14ac:dyDescent="0.2">
      <c r="A6" s="58" t="s">
        <v>118</v>
      </c>
      <c r="B6" s="24">
        <f>+B18+B12</f>
        <v>1050175668.6583115</v>
      </c>
      <c r="C6" s="24">
        <f>+C18+C12</f>
        <v>590652807.05000007</v>
      </c>
      <c r="D6" s="24">
        <f>+B6+C6</f>
        <v>1640828475.7083116</v>
      </c>
    </row>
    <row r="7" spans="1:6" s="2" customFormat="1" ht="18" customHeight="1" x14ac:dyDescent="0.2">
      <c r="A7" s="23"/>
      <c r="B7" s="22">
        <f>+B5/B6-1</f>
        <v>0.40444754796795679</v>
      </c>
      <c r="C7" s="22">
        <f>+C5/C6-1</f>
        <v>0.45945247971542735</v>
      </c>
      <c r="D7" s="22">
        <f>+D5/D6-1</f>
        <v>0.42424779998650641</v>
      </c>
    </row>
    <row r="8" spans="1:6" x14ac:dyDescent="0.25">
      <c r="B8" s="21"/>
      <c r="C8" s="21"/>
      <c r="D8" s="21"/>
    </row>
    <row r="9" spans="1:6" s="2" customFormat="1" ht="18" customHeight="1" x14ac:dyDescent="0.2">
      <c r="A9" s="43"/>
      <c r="B9" s="68" t="s">
        <v>107</v>
      </c>
      <c r="C9" s="69"/>
      <c r="D9" s="70"/>
    </row>
    <row r="10" spans="1:6" s="1" customFormat="1" ht="18" customHeight="1" x14ac:dyDescent="0.2">
      <c r="A10" s="25" t="s">
        <v>89</v>
      </c>
      <c r="B10" s="25" t="s">
        <v>88</v>
      </c>
      <c r="C10" s="25" t="s">
        <v>87</v>
      </c>
      <c r="D10" s="25" t="s">
        <v>85</v>
      </c>
    </row>
    <row r="11" spans="1:6" s="2" customFormat="1" ht="18" customHeight="1" x14ac:dyDescent="0.2">
      <c r="A11" s="58" t="s">
        <v>119</v>
      </c>
      <c r="B11" s="24">
        <f>+'Gtía Septiembre - Octubre 2019'!G82</f>
        <v>1379252274.8527749</v>
      </c>
      <c r="C11" s="24">
        <f>+'Gtía Septiembre - Octubre 2019'!H82</f>
        <v>750839861.67000043</v>
      </c>
      <c r="D11" s="24">
        <f>+B11+C11</f>
        <v>2130092136.5227752</v>
      </c>
    </row>
    <row r="12" spans="1:6" s="2" customFormat="1" ht="18" customHeight="1" x14ac:dyDescent="0.2">
      <c r="A12" s="58" t="s">
        <v>118</v>
      </c>
      <c r="B12" s="24">
        <v>991331194.5183115</v>
      </c>
      <c r="C12" s="24">
        <v>498226726.96000004</v>
      </c>
      <c r="D12" s="24">
        <f>+B12+C12</f>
        <v>1489557921.4783115</v>
      </c>
      <c r="F12" s="62"/>
    </row>
    <row r="13" spans="1:6" s="2" customFormat="1" ht="18" customHeight="1" x14ac:dyDescent="0.2">
      <c r="A13" s="23"/>
      <c r="B13" s="22">
        <f>+B11/B12-1</f>
        <v>0.39131329920769264</v>
      </c>
      <c r="C13" s="22">
        <f>+C11/C12-1</f>
        <v>0.50702445501339266</v>
      </c>
      <c r="D13" s="22">
        <f>+D11/D12-1</f>
        <v>0.43001631947871188</v>
      </c>
    </row>
    <row r="14" spans="1:6" x14ac:dyDescent="0.25">
      <c r="B14" s="21"/>
      <c r="C14" s="21"/>
      <c r="D14" s="21"/>
    </row>
    <row r="15" spans="1:6" s="2" customFormat="1" ht="18" customHeight="1" x14ac:dyDescent="0.2">
      <c r="A15" s="43"/>
      <c r="B15" s="68" t="s">
        <v>100</v>
      </c>
      <c r="C15" s="69"/>
      <c r="D15" s="70"/>
    </row>
    <row r="16" spans="1:6" s="1" customFormat="1" ht="18" customHeight="1" x14ac:dyDescent="0.2">
      <c r="A16" s="25" t="s">
        <v>89</v>
      </c>
      <c r="B16" s="25" t="s">
        <v>88</v>
      </c>
      <c r="C16" s="25" t="s">
        <v>87</v>
      </c>
      <c r="D16" s="25" t="s">
        <v>85</v>
      </c>
    </row>
    <row r="17" spans="1:5" s="2" customFormat="1" ht="18" customHeight="1" x14ac:dyDescent="0.2">
      <c r="A17" s="58" t="s">
        <v>119</v>
      </c>
      <c r="B17" s="24">
        <f>+'Gtía Septiembre - Octubre 2019'!C82</f>
        <v>95664367.929999977</v>
      </c>
      <c r="C17" s="24">
        <f>+'Gtía Septiembre - Octubre 2019'!D82</f>
        <v>111189842.23000003</v>
      </c>
      <c r="D17" s="24">
        <f>+B17+C17</f>
        <v>206854210.16000003</v>
      </c>
    </row>
    <row r="18" spans="1:5" s="2" customFormat="1" ht="18" customHeight="1" x14ac:dyDescent="0.2">
      <c r="A18" s="58" t="s">
        <v>118</v>
      </c>
      <c r="B18" s="24">
        <v>58844474.140000001</v>
      </c>
      <c r="C18" s="24">
        <v>92426080.090000004</v>
      </c>
      <c r="D18" s="24">
        <f>+B18+C18</f>
        <v>151270554.23000002</v>
      </c>
    </row>
    <row r="19" spans="1:5" s="2" customFormat="1" ht="18" customHeight="1" x14ac:dyDescent="0.2">
      <c r="A19" s="23"/>
      <c r="B19" s="22">
        <f>+B17/B18-1</f>
        <v>0.62571540196620368</v>
      </c>
      <c r="C19" s="22">
        <f>+C17/C18-1</f>
        <v>0.20301371779187005</v>
      </c>
      <c r="D19" s="22">
        <f>+D17/D18-1</f>
        <v>0.36744531156729665</v>
      </c>
    </row>
    <row r="20" spans="1:5" s="31" customFormat="1" ht="23.25" customHeight="1" x14ac:dyDescent="0.2">
      <c r="A20" s="45" t="s">
        <v>90</v>
      </c>
      <c r="B20" s="46"/>
      <c r="C20" s="46"/>
      <c r="D20" s="46"/>
      <c r="E20" s="47"/>
    </row>
    <row r="21" spans="1:5" s="31" customFormat="1" ht="18" customHeight="1" x14ac:dyDescent="0.2">
      <c r="A21" s="48" t="s">
        <v>91</v>
      </c>
      <c r="B21" s="46"/>
      <c r="C21" s="46"/>
      <c r="D21" s="46"/>
      <c r="E21" s="47"/>
    </row>
    <row r="22" spans="1:5" ht="27" customHeight="1" x14ac:dyDescent="0.25">
      <c r="A22" s="78" t="s">
        <v>120</v>
      </c>
      <c r="B22" s="78"/>
      <c r="C22" s="78"/>
      <c r="D22" s="78"/>
      <c r="E22" s="78"/>
    </row>
    <row r="23" spans="1:5" ht="41.25" customHeight="1" x14ac:dyDescent="0.25">
      <c r="A23" s="78" t="s">
        <v>121</v>
      </c>
      <c r="B23" s="78"/>
      <c r="C23" s="78"/>
      <c r="D23" s="78"/>
      <c r="E23" s="78"/>
    </row>
    <row r="24" spans="1:5" x14ac:dyDescent="0.25">
      <c r="A24" s="49"/>
      <c r="B24" s="50"/>
      <c r="C24" s="50"/>
      <c r="D24" s="50"/>
      <c r="E24" s="19"/>
    </row>
    <row r="25" spans="1:5" s="31" customFormat="1" ht="18" customHeight="1" x14ac:dyDescent="0.2">
      <c r="A25" s="48" t="s">
        <v>92</v>
      </c>
      <c r="B25" s="46"/>
      <c r="C25" s="46"/>
      <c r="D25" s="46"/>
      <c r="E25" s="47"/>
    </row>
    <row r="26" spans="1:5" ht="27" customHeight="1" x14ac:dyDescent="0.25">
      <c r="A26" s="78" t="s">
        <v>122</v>
      </c>
      <c r="B26" s="78"/>
      <c r="C26" s="78"/>
      <c r="D26" s="78"/>
      <c r="E26" s="78"/>
    </row>
    <row r="27" spans="1:5" ht="30.75" customHeight="1" x14ac:dyDescent="0.25">
      <c r="A27" s="80" t="s">
        <v>123</v>
      </c>
      <c r="B27" s="80"/>
      <c r="C27" s="80"/>
      <c r="D27" s="80"/>
      <c r="E27" s="80"/>
    </row>
    <row r="28" spans="1:5" x14ac:dyDescent="0.25">
      <c r="A28" s="59"/>
      <c r="B28" s="59"/>
      <c r="C28" s="59"/>
      <c r="D28" s="59"/>
      <c r="E28" s="59"/>
    </row>
    <row r="29" spans="1:5" ht="18" customHeight="1" x14ac:dyDescent="0.25">
      <c r="A29" s="44"/>
      <c r="E29" s="51" t="s">
        <v>111</v>
      </c>
    </row>
    <row r="30" spans="1:5" ht="31.5" customHeight="1" x14ac:dyDescent="0.25">
      <c r="A30" s="79"/>
      <c r="B30" s="79"/>
      <c r="C30" s="79"/>
      <c r="D30" s="79"/>
      <c r="E30" s="79"/>
    </row>
    <row r="32" spans="1:5" ht="81.75" customHeight="1" x14ac:dyDescent="0.25">
      <c r="A32" s="79"/>
      <c r="B32" s="79"/>
      <c r="C32" s="79"/>
      <c r="D32" s="79"/>
      <c r="E32" s="79"/>
    </row>
    <row r="33" spans="1:5" ht="48.75" customHeight="1" x14ac:dyDescent="0.25">
      <c r="A33" s="79"/>
      <c r="B33" s="79"/>
      <c r="C33" s="79"/>
      <c r="D33" s="79"/>
      <c r="E33" s="79"/>
    </row>
  </sheetData>
  <mergeCells count="11">
    <mergeCell ref="A32:E32"/>
    <mergeCell ref="A33:E33"/>
    <mergeCell ref="A27:E27"/>
    <mergeCell ref="A26:E26"/>
    <mergeCell ref="A23:E23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zoomScale="80" zoomScaleNormal="80" workbookViewId="0">
      <selection activeCell="C5" sqref="C5"/>
    </sheetView>
  </sheetViews>
  <sheetFormatPr baseColWidth="10" defaultRowHeight="16.5" x14ac:dyDescent="0.3"/>
  <cols>
    <col min="1" max="2" width="29.140625" style="27" customWidth="1"/>
    <col min="3" max="3" width="29.140625" customWidth="1"/>
    <col min="4" max="4" width="29" style="55" customWidth="1"/>
    <col min="5" max="5" width="30.140625" style="55" customWidth="1"/>
    <col min="6" max="6" width="29.85546875" style="55" customWidth="1"/>
    <col min="7" max="7" width="11.42578125" style="55"/>
    <col min="8" max="8" width="19.140625" style="56" customWidth="1"/>
    <col min="9" max="9" width="19.28515625" style="56" customWidth="1"/>
    <col min="10" max="12" width="11.42578125" style="56"/>
    <col min="13" max="13" width="11.42578125" style="55"/>
    <col min="14" max="14" width="11.42578125" style="89"/>
    <col min="15" max="15" width="19.42578125" style="89" bestFit="1" customWidth="1"/>
    <col min="16" max="16" width="18" style="89" bestFit="1" customWidth="1"/>
    <col min="17" max="17" width="14.85546875" style="89" bestFit="1" customWidth="1"/>
    <col min="18" max="18" width="16.7109375" style="89" bestFit="1" customWidth="1"/>
    <col min="19" max="20" width="11.42578125" style="55"/>
    <col min="21" max="22" width="11.42578125" style="56"/>
  </cols>
  <sheetData>
    <row r="1" spans="1:22" s="26" customFormat="1" ht="22.5" customHeight="1" x14ac:dyDescent="0.3">
      <c r="A1" s="85" t="s">
        <v>117</v>
      </c>
      <c r="B1" s="85"/>
      <c r="C1" s="85"/>
      <c r="D1" s="27"/>
      <c r="E1" s="37"/>
      <c r="F1" s="38"/>
      <c r="G1" s="55"/>
      <c r="H1" s="86"/>
      <c r="I1" s="86"/>
      <c r="J1" s="86"/>
      <c r="K1" s="86"/>
      <c r="L1" s="86"/>
      <c r="M1" s="60"/>
      <c r="N1" s="88"/>
      <c r="O1" s="88"/>
      <c r="P1" s="88"/>
      <c r="Q1" s="88"/>
      <c r="R1" s="88"/>
      <c r="S1" s="60"/>
      <c r="T1" s="60"/>
      <c r="U1" s="57"/>
      <c r="V1" s="57"/>
    </row>
    <row r="2" spans="1:22" ht="12.75" customHeight="1" thickBot="1" x14ac:dyDescent="0.35">
      <c r="D2" s="37"/>
      <c r="E2" s="37"/>
      <c r="F2" s="38"/>
      <c r="H2" s="20"/>
      <c r="I2" s="20"/>
      <c r="J2"/>
      <c r="K2"/>
      <c r="L2"/>
    </row>
    <row r="3" spans="1:22" ht="36" customHeight="1" thickBot="1" x14ac:dyDescent="0.35">
      <c r="A3" s="81" t="s">
        <v>93</v>
      </c>
      <c r="B3" s="82"/>
      <c r="C3" s="55"/>
      <c r="D3" s="37"/>
      <c r="E3" s="37"/>
      <c r="F3" s="38"/>
      <c r="H3" s="87" t="s">
        <v>96</v>
      </c>
      <c r="I3" s="87"/>
      <c r="J3" s="87"/>
      <c r="K3" s="87"/>
      <c r="L3" s="87"/>
    </row>
    <row r="4" spans="1:22" ht="36" customHeight="1" thickTop="1" thickBot="1" x14ac:dyDescent="0.35">
      <c r="A4" s="33" t="s">
        <v>94</v>
      </c>
      <c r="B4" s="33" t="s">
        <v>95</v>
      </c>
      <c r="C4" s="55"/>
      <c r="D4" s="37"/>
      <c r="E4" s="37"/>
      <c r="F4" s="38"/>
      <c r="H4" s="1"/>
      <c r="I4" s="1"/>
      <c r="J4" s="1"/>
      <c r="K4" s="1"/>
      <c r="L4" s="1"/>
      <c r="O4" s="90"/>
      <c r="P4" s="91" t="s">
        <v>107</v>
      </c>
      <c r="Q4" s="91" t="s">
        <v>100</v>
      </c>
      <c r="R4" s="91" t="s">
        <v>85</v>
      </c>
    </row>
    <row r="5" spans="1:22" ht="36" customHeight="1" thickBot="1" x14ac:dyDescent="0.35">
      <c r="A5" s="36">
        <v>0.40899999999999997</v>
      </c>
      <c r="B5" s="36">
        <v>0.44850000000000001</v>
      </c>
      <c r="C5" s="55"/>
      <c r="D5" s="37"/>
      <c r="E5" s="37"/>
      <c r="F5" s="38"/>
      <c r="H5" s="2"/>
      <c r="I5" s="2"/>
      <c r="J5" s="2"/>
      <c r="K5" s="2"/>
      <c r="L5" s="2"/>
      <c r="O5" s="92" t="s">
        <v>89</v>
      </c>
      <c r="P5" s="91" t="s">
        <v>85</v>
      </c>
      <c r="Q5" s="91" t="s">
        <v>85</v>
      </c>
      <c r="R5" s="91"/>
    </row>
    <row r="6" spans="1:22" ht="12.75" customHeight="1" thickBot="1" x14ac:dyDescent="0.35">
      <c r="C6" s="55"/>
      <c r="D6" s="37"/>
      <c r="E6" s="37"/>
      <c r="F6" s="38"/>
      <c r="H6" s="2"/>
      <c r="I6" s="2"/>
      <c r="J6" s="2"/>
      <c r="K6" s="2"/>
      <c r="L6" s="2"/>
      <c r="O6" s="90" t="s">
        <v>118</v>
      </c>
      <c r="P6" s="93">
        <f>+Observaciones!D12</f>
        <v>1489557921.4783115</v>
      </c>
      <c r="Q6" s="93">
        <f>+Observaciones!D18</f>
        <v>151270554.23000002</v>
      </c>
      <c r="R6" s="93">
        <f>+P6+Q6</f>
        <v>1640828475.7083116</v>
      </c>
    </row>
    <row r="7" spans="1:22" ht="36" customHeight="1" thickBot="1" x14ac:dyDescent="0.35">
      <c r="A7" s="81" t="s">
        <v>96</v>
      </c>
      <c r="B7" s="82"/>
      <c r="C7" s="55"/>
      <c r="D7" s="37"/>
      <c r="E7" s="37"/>
      <c r="F7" s="38"/>
      <c r="H7" s="2"/>
      <c r="I7" s="2"/>
      <c r="J7" s="2"/>
      <c r="K7" s="2"/>
      <c r="L7" s="2"/>
      <c r="O7" s="90" t="s">
        <v>119</v>
      </c>
      <c r="P7" s="93">
        <f>+Observaciones!D11</f>
        <v>2130092136.5227752</v>
      </c>
      <c r="Q7" s="93">
        <f>+Observaciones!D17</f>
        <v>206854210.16000003</v>
      </c>
      <c r="R7" s="93">
        <f>+P7+Q7</f>
        <v>2336946346.682775</v>
      </c>
    </row>
    <row r="8" spans="1:22" ht="36" customHeight="1" thickTop="1" thickBot="1" x14ac:dyDescent="0.35">
      <c r="A8" s="33" t="s">
        <v>97</v>
      </c>
      <c r="B8" s="33" t="s">
        <v>98</v>
      </c>
      <c r="C8" s="55"/>
      <c r="D8" s="37"/>
      <c r="E8" s="37"/>
      <c r="F8" s="38"/>
      <c r="H8" s="20"/>
      <c r="I8" s="21"/>
      <c r="J8"/>
      <c r="K8"/>
      <c r="L8"/>
      <c r="O8" s="90"/>
      <c r="P8" s="94">
        <f>+P7/P6-1</f>
        <v>0.43001631947871188</v>
      </c>
      <c r="Q8" s="94">
        <f>+Q7/Q6-1</f>
        <v>0.36744531156729665</v>
      </c>
      <c r="R8" s="94">
        <f>+R7/R6-1</f>
        <v>0.42424779998650619</v>
      </c>
    </row>
    <row r="9" spans="1:22" ht="36" customHeight="1" thickBot="1" x14ac:dyDescent="0.35">
      <c r="A9" s="34">
        <f>+Observaciones!B7</f>
        <v>0.40444754796795679</v>
      </c>
      <c r="B9" s="35">
        <f>+Observaciones!C7</f>
        <v>0.45945247971542735</v>
      </c>
      <c r="C9" s="55"/>
      <c r="D9" s="37"/>
      <c r="E9" s="37"/>
      <c r="F9" s="38"/>
      <c r="H9" s="43"/>
      <c r="I9" s="2"/>
      <c r="J9" s="2"/>
      <c r="K9" s="2"/>
      <c r="L9" s="2"/>
      <c r="O9" s="95"/>
      <c r="P9" s="96"/>
      <c r="Q9" s="95"/>
      <c r="R9" s="95"/>
    </row>
    <row r="10" spans="1:22" ht="36" customHeight="1" thickBot="1" x14ac:dyDescent="0.35">
      <c r="A10" s="83">
        <f>+Observaciones!D7</f>
        <v>0.42424779998650641</v>
      </c>
      <c r="B10" s="84"/>
      <c r="C10" s="55"/>
      <c r="D10" s="37"/>
      <c r="E10" s="37"/>
      <c r="F10" s="38"/>
      <c r="H10" s="29"/>
      <c r="I10" s="30"/>
      <c r="J10"/>
      <c r="K10"/>
      <c r="L10"/>
    </row>
    <row r="11" spans="1:22" ht="17.25" x14ac:dyDescent="0.3">
      <c r="A11" s="42" t="s">
        <v>99</v>
      </c>
      <c r="C11" s="55"/>
      <c r="D11" s="37"/>
      <c r="E11" s="37"/>
      <c r="F11" s="38"/>
      <c r="H11" s="32"/>
      <c r="I11" s="30"/>
      <c r="J11"/>
      <c r="K11"/>
      <c r="L11"/>
    </row>
    <row r="12" spans="1:22" ht="17.25" x14ac:dyDescent="0.3">
      <c r="A12" s="42"/>
      <c r="C12" s="55"/>
      <c r="D12" s="37"/>
      <c r="E12" s="37"/>
      <c r="F12" s="38"/>
      <c r="H12"/>
      <c r="I12"/>
      <c r="J12"/>
      <c r="K12"/>
      <c r="L12"/>
    </row>
    <row r="13" spans="1:22" ht="17.25" x14ac:dyDescent="0.3">
      <c r="A13" s="42"/>
      <c r="C13" s="61"/>
      <c r="D13" s="37"/>
      <c r="E13" s="37"/>
      <c r="F13" s="38"/>
      <c r="H13" s="28"/>
      <c r="I13" s="20"/>
      <c r="J13"/>
      <c r="K13"/>
      <c r="L13"/>
    </row>
    <row r="14" spans="1:22" ht="17.25" x14ac:dyDescent="0.3">
      <c r="A14" s="42"/>
      <c r="C14" s="61"/>
      <c r="D14" s="37"/>
      <c r="E14" s="37"/>
      <c r="F14" s="38"/>
      <c r="H14" s="28"/>
      <c r="I14" s="20"/>
      <c r="J14"/>
      <c r="K14"/>
      <c r="L14"/>
    </row>
    <row r="15" spans="1:22" ht="17.25" x14ac:dyDescent="0.3">
      <c r="A15" s="42"/>
      <c r="C15" s="61"/>
      <c r="D15" s="37"/>
      <c r="E15" s="37"/>
      <c r="F15" s="38"/>
      <c r="H15" s="44"/>
      <c r="I15" s="20"/>
      <c r="J15"/>
      <c r="K15"/>
      <c r="L15"/>
    </row>
    <row r="16" spans="1:22" ht="17.25" x14ac:dyDescent="0.3">
      <c r="A16" s="42"/>
      <c r="C16" s="61"/>
      <c r="D16" s="37"/>
      <c r="E16" s="37"/>
      <c r="F16" s="38"/>
      <c r="H16"/>
      <c r="I16"/>
      <c r="J16"/>
      <c r="K16"/>
      <c r="L16"/>
    </row>
    <row r="17" spans="1:12" ht="17.25" x14ac:dyDescent="0.3">
      <c r="A17" s="42"/>
      <c r="C17" s="61"/>
      <c r="D17" s="37"/>
      <c r="E17" s="37"/>
      <c r="F17" s="38"/>
      <c r="H17" s="20"/>
      <c r="I17" s="20"/>
      <c r="J17"/>
      <c r="K17"/>
      <c r="L17"/>
    </row>
    <row r="18" spans="1:12" ht="17.25" x14ac:dyDescent="0.3">
      <c r="A18" s="42"/>
      <c r="C18" s="61"/>
      <c r="D18" s="40"/>
      <c r="E18" s="40"/>
      <c r="F18" s="41"/>
      <c r="H18" s="20"/>
      <c r="I18" s="20"/>
      <c r="J18"/>
      <c r="K18"/>
      <c r="L18"/>
    </row>
    <row r="19" spans="1:12" ht="31.5" x14ac:dyDescent="0.3">
      <c r="A19" s="42"/>
      <c r="C19" s="61"/>
      <c r="D19" s="39" t="s">
        <v>110</v>
      </c>
      <c r="E19" s="39" t="s">
        <v>109</v>
      </c>
      <c r="F19" s="39" t="s">
        <v>108</v>
      </c>
      <c r="H19" s="20"/>
      <c r="I19" s="20"/>
      <c r="J19"/>
      <c r="K19"/>
      <c r="L19"/>
    </row>
    <row r="20" spans="1:12" ht="17.25" x14ac:dyDescent="0.3">
      <c r="A20" s="42"/>
      <c r="C20" s="55"/>
      <c r="D20" s="27"/>
      <c r="E20" s="27"/>
      <c r="F20"/>
      <c r="H20" s="20"/>
      <c r="I20" s="20"/>
      <c r="J20"/>
      <c r="K20"/>
    </row>
    <row r="21" spans="1:12" ht="17.25" x14ac:dyDescent="0.3">
      <c r="A21" s="42"/>
      <c r="B21" s="51" t="s">
        <v>111</v>
      </c>
      <c r="C21" s="55"/>
      <c r="D21" s="27"/>
      <c r="E21" s="27"/>
      <c r="F21" s="51" t="s">
        <v>111</v>
      </c>
      <c r="L21" s="51" t="s">
        <v>111</v>
      </c>
    </row>
    <row r="22" spans="1:12" ht="17.25" x14ac:dyDescent="0.3">
      <c r="A22" s="42"/>
      <c r="C22" s="55"/>
      <c r="D22" s="27"/>
      <c r="E22" s="27"/>
      <c r="F22"/>
    </row>
    <row r="23" spans="1:12" ht="17.25" x14ac:dyDescent="0.3">
      <c r="A23" s="42"/>
      <c r="C23" s="55"/>
      <c r="D23" s="27"/>
      <c r="E23" s="27"/>
      <c r="F23"/>
    </row>
    <row r="24" spans="1:12" x14ac:dyDescent="0.3">
      <c r="A24" s="63"/>
      <c r="B24" s="63"/>
      <c r="C24" s="64"/>
      <c r="D24" s="65"/>
    </row>
    <row r="25" spans="1:12" x14ac:dyDescent="0.3">
      <c r="A25" s="63"/>
      <c r="B25" s="66"/>
      <c r="C25" s="66"/>
      <c r="D25" s="67"/>
    </row>
    <row r="26" spans="1:12" x14ac:dyDescent="0.3">
      <c r="A26" s="63"/>
      <c r="B26" s="66"/>
      <c r="C26" s="66"/>
      <c r="D26" s="67"/>
    </row>
    <row r="27" spans="1:12" x14ac:dyDescent="0.3">
      <c r="A27" s="63"/>
      <c r="B27" s="66"/>
      <c r="C27" s="66"/>
      <c r="D27" s="67"/>
    </row>
  </sheetData>
  <mergeCells count="6">
    <mergeCell ref="A3:B3"/>
    <mergeCell ref="A7:B7"/>
    <mergeCell ref="A10:B10"/>
    <mergeCell ref="A1:C1"/>
    <mergeCell ref="H1:L1"/>
    <mergeCell ref="H3:L3"/>
  </mergeCells>
  <printOptions horizontalCentered="1"/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Gtía Septiembre - Octubre 2019</vt:lpstr>
      <vt:lpstr>Observaciones</vt:lpstr>
      <vt:lpstr>Grafico I</vt:lpstr>
      <vt:lpstr>'Grafico I'!Área_de_impresión</vt:lpstr>
      <vt:lpstr>'Gtía Septiembre - Octubre 2019'!Área_de_impresión</vt:lpstr>
      <vt:lpstr>Observaciones!Área_de_impresión</vt:lpstr>
      <vt:lpstr>'Gtía Septiembre - Octubre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2019-10-18T12:13:02Z</cp:lastPrinted>
  <dcterms:created xsi:type="dcterms:W3CDTF">2018-06-01T14:08:41Z</dcterms:created>
  <dcterms:modified xsi:type="dcterms:W3CDTF">2019-12-02T14:17:51Z</dcterms:modified>
</cp:coreProperties>
</file>