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LMUN01\Compartidos 2019\Coparticipación\Informes de Coparticipación\Informes Bimestrales\"/>
    </mc:Choice>
  </mc:AlternateContent>
  <bookViews>
    <workbookView xWindow="600" yWindow="765" windowWidth="19635" windowHeight="6855"/>
  </bookViews>
  <sheets>
    <sheet name="Gtía Noviembre - Diciembre 2019" sheetId="1" r:id="rId1"/>
    <sheet name="Observaciones" sheetId="2" r:id="rId2"/>
    <sheet name="Grafico I" sheetId="3" r:id="rId3"/>
  </sheets>
  <definedNames>
    <definedName name="_xlnm._FilterDatabase" localSheetId="0" hidden="1">'Gtía Noviembre - Diciembre 2019'!$A$2:$E$83</definedName>
    <definedName name="_xlnm.Print_Area" localSheetId="2">'Grafico I'!$A$1:$L$21</definedName>
    <definedName name="_xlnm.Print_Area" localSheetId="0">'Gtía Noviembre - Diciembre 2019'!$A$1:$J$84</definedName>
    <definedName name="_xlnm.Print_Area" localSheetId="1">Observaciones!$A$1:$E$29</definedName>
    <definedName name="Datos_1">#REF!</definedName>
    <definedName name="_xlnm.Print_Titles" localSheetId="0">'Gtía Noviembre - Diciembre 2019'!$2:$2</definedName>
  </definedNames>
  <calcPr calcId="152511"/>
</workbook>
</file>

<file path=xl/calcChain.xml><?xml version="1.0" encoding="utf-8"?>
<calcChain xmlns="http://schemas.openxmlformats.org/spreadsheetml/2006/main">
  <c r="B6" i="2" l="1"/>
  <c r="C6" i="2"/>
  <c r="D12" i="2" l="1"/>
  <c r="P6" i="3" s="1"/>
  <c r="H4" i="1"/>
  <c r="C82" i="1" l="1"/>
  <c r="C17" i="2" s="1"/>
  <c r="G82" i="1" l="1"/>
  <c r="F82" i="1"/>
  <c r="B82" i="1"/>
  <c r="B17" i="2" s="1"/>
  <c r="C11" i="2" l="1"/>
  <c r="B11" i="2"/>
  <c r="B5" i="2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B7" i="2" l="1"/>
  <c r="A9" i="3" s="1"/>
  <c r="C13" i="2"/>
  <c r="C5" i="2"/>
  <c r="C7" i="2" s="1"/>
  <c r="B9" i="3" s="1"/>
  <c r="D6" i="2"/>
  <c r="B13" i="2"/>
  <c r="D11" i="2"/>
  <c r="P7" i="3" s="1"/>
  <c r="P8" i="3" s="1"/>
  <c r="H82" i="1"/>
  <c r="D17" i="2"/>
  <c r="Q7" i="3" s="1"/>
  <c r="D18" i="2"/>
  <c r="Q6" i="3" s="1"/>
  <c r="R6" i="3" s="1"/>
  <c r="B19" i="2"/>
  <c r="C19" i="2"/>
  <c r="J1" i="1"/>
  <c r="Q8" i="3" l="1"/>
  <c r="R7" i="3"/>
  <c r="R8" i="3" s="1"/>
  <c r="D13" i="2"/>
  <c r="D19" i="2"/>
  <c r="D5" i="2"/>
  <c r="D7" i="2" s="1"/>
  <c r="A10" i="3" s="1"/>
  <c r="D60" i="1"/>
  <c r="J60" i="1" s="1"/>
  <c r="D10" i="1"/>
  <c r="J10" i="1" s="1"/>
  <c r="D14" i="1"/>
  <c r="J14" i="1" s="1"/>
  <c r="D18" i="1"/>
  <c r="J18" i="1" s="1"/>
  <c r="D22" i="1"/>
  <c r="J22" i="1" s="1"/>
  <c r="D26" i="1"/>
  <c r="J26" i="1" s="1"/>
  <c r="D30" i="1"/>
  <c r="J30" i="1" s="1"/>
  <c r="D34" i="1"/>
  <c r="J34" i="1" s="1"/>
  <c r="D38" i="1"/>
  <c r="J38" i="1" s="1"/>
  <c r="D42" i="1"/>
  <c r="J42" i="1" s="1"/>
  <c r="D72" i="1"/>
  <c r="J72" i="1" s="1"/>
  <c r="D76" i="1"/>
  <c r="J76" i="1" s="1"/>
  <c r="D46" i="1"/>
  <c r="J46" i="1" s="1"/>
  <c r="D50" i="1"/>
  <c r="J50" i="1" s="1"/>
  <c r="D54" i="1"/>
  <c r="J54" i="1" s="1"/>
  <c r="D58" i="1"/>
  <c r="J58" i="1" s="1"/>
  <c r="D62" i="1"/>
  <c r="J62" i="1" s="1"/>
  <c r="D66" i="1"/>
  <c r="J66" i="1" s="1"/>
  <c r="D70" i="1"/>
  <c r="J70" i="1" s="1"/>
  <c r="D74" i="1"/>
  <c r="J74" i="1" s="1"/>
  <c r="D4" i="1"/>
  <c r="D8" i="1"/>
  <c r="J8" i="1" s="1"/>
  <c r="D12" i="1"/>
  <c r="J12" i="1" s="1"/>
  <c r="D16" i="1"/>
  <c r="J16" i="1" s="1"/>
  <c r="D20" i="1"/>
  <c r="J20" i="1" s="1"/>
  <c r="D24" i="1"/>
  <c r="J24" i="1" s="1"/>
  <c r="D28" i="1"/>
  <c r="J28" i="1" s="1"/>
  <c r="D32" i="1"/>
  <c r="J32" i="1" s="1"/>
  <c r="D36" i="1"/>
  <c r="J36" i="1" s="1"/>
  <c r="D40" i="1"/>
  <c r="J40" i="1" s="1"/>
  <c r="D44" i="1"/>
  <c r="J44" i="1" s="1"/>
  <c r="D48" i="1"/>
  <c r="J48" i="1" s="1"/>
  <c r="D52" i="1"/>
  <c r="J52" i="1" s="1"/>
  <c r="D56" i="1"/>
  <c r="J56" i="1" s="1"/>
  <c r="D64" i="1"/>
  <c r="J64" i="1" s="1"/>
  <c r="D68" i="1"/>
  <c r="J68" i="1" s="1"/>
  <c r="D6" i="1"/>
  <c r="J6" i="1" s="1"/>
  <c r="D78" i="1"/>
  <c r="J78" i="1" s="1"/>
  <c r="D80" i="1"/>
  <c r="J80" i="1" s="1"/>
  <c r="D5" i="1"/>
  <c r="J5" i="1" s="1"/>
  <c r="D7" i="1"/>
  <c r="J7" i="1" s="1"/>
  <c r="D9" i="1"/>
  <c r="J9" i="1" s="1"/>
  <c r="D11" i="1"/>
  <c r="J11" i="1" s="1"/>
  <c r="D13" i="1"/>
  <c r="J13" i="1" s="1"/>
  <c r="D15" i="1"/>
  <c r="J15" i="1" s="1"/>
  <c r="D17" i="1"/>
  <c r="J17" i="1" s="1"/>
  <c r="D19" i="1"/>
  <c r="J19" i="1" s="1"/>
  <c r="D21" i="1"/>
  <c r="J21" i="1" s="1"/>
  <c r="D23" i="1"/>
  <c r="J23" i="1" s="1"/>
  <c r="D25" i="1"/>
  <c r="J25" i="1" s="1"/>
  <c r="D27" i="1"/>
  <c r="J27" i="1" s="1"/>
  <c r="D29" i="1"/>
  <c r="J29" i="1" s="1"/>
  <c r="D31" i="1"/>
  <c r="J31" i="1" s="1"/>
  <c r="D33" i="1"/>
  <c r="J33" i="1" s="1"/>
  <c r="D35" i="1"/>
  <c r="J35" i="1" s="1"/>
  <c r="D37" i="1"/>
  <c r="J37" i="1" s="1"/>
  <c r="D39" i="1"/>
  <c r="J39" i="1" s="1"/>
  <c r="D41" i="1"/>
  <c r="J41" i="1" s="1"/>
  <c r="D43" i="1"/>
  <c r="J43" i="1" s="1"/>
  <c r="D45" i="1"/>
  <c r="J45" i="1" s="1"/>
  <c r="D47" i="1"/>
  <c r="J47" i="1" s="1"/>
  <c r="D49" i="1"/>
  <c r="J49" i="1" s="1"/>
  <c r="D51" i="1"/>
  <c r="J51" i="1" s="1"/>
  <c r="D53" i="1"/>
  <c r="J53" i="1" s="1"/>
  <c r="D55" i="1"/>
  <c r="J55" i="1" s="1"/>
  <c r="D57" i="1"/>
  <c r="J57" i="1" s="1"/>
  <c r="D59" i="1"/>
  <c r="J59" i="1" s="1"/>
  <c r="D61" i="1"/>
  <c r="J61" i="1" s="1"/>
  <c r="D63" i="1"/>
  <c r="J63" i="1" s="1"/>
  <c r="D67" i="1"/>
  <c r="J67" i="1" s="1"/>
  <c r="D69" i="1"/>
  <c r="J69" i="1" s="1"/>
  <c r="D71" i="1"/>
  <c r="J71" i="1" s="1"/>
  <c r="D75" i="1"/>
  <c r="J75" i="1" s="1"/>
  <c r="D77" i="1"/>
  <c r="J77" i="1" s="1"/>
  <c r="D81" i="1"/>
  <c r="J81" i="1" s="1"/>
  <c r="J4" i="1" l="1"/>
  <c r="D65" i="1"/>
  <c r="J65" i="1" s="1"/>
  <c r="D73" i="1"/>
  <c r="J73" i="1" s="1"/>
  <c r="D79" i="1"/>
  <c r="J79" i="1" s="1"/>
  <c r="J82" i="1" l="1"/>
  <c r="D82" i="1"/>
</calcChain>
</file>

<file path=xl/sharedStrings.xml><?xml version="1.0" encoding="utf-8"?>
<sst xmlns="http://schemas.openxmlformats.org/spreadsheetml/2006/main" count="144" uniqueCount="119">
  <si>
    <t>Impreso el:</t>
  </si>
  <si>
    <t>MUNICIPIOS</t>
  </si>
  <si>
    <t xml:space="preserve"> 1º DE MAYO</t>
  </si>
  <si>
    <t xml:space="preserve"> ALCARAZ</t>
  </si>
  <si>
    <t xml:space="preserve"> ALDEA SAN ANTONIO</t>
  </si>
  <si>
    <t xml:space="preserve"> ARANGUREN</t>
  </si>
  <si>
    <t xml:space="preserve"> BASAVILBASO</t>
  </si>
  <si>
    <t xml:space="preserve"> BOVRIL</t>
  </si>
  <si>
    <t xml:space="preserve"> CASEROS</t>
  </si>
  <si>
    <t xml:space="preserve"> CEIBAS</t>
  </si>
  <si>
    <t xml:space="preserve"> CERRITO</t>
  </si>
  <si>
    <t xml:space="preserve"> CHAJARI</t>
  </si>
  <si>
    <t xml:space="preserve"> COLON</t>
  </si>
  <si>
    <t xml:space="preserve"> COLONIA AVELLANEDA</t>
  </si>
  <si>
    <t xml:space="preserve"> COLONIA AYUI</t>
  </si>
  <si>
    <t xml:space="preserve"> COLONIA ELIA</t>
  </si>
  <si>
    <t xml:space="preserve"> CONCEPCION DEL URUGUAY</t>
  </si>
  <si>
    <t xml:space="preserve"> CONCORDIA</t>
  </si>
  <si>
    <t xml:space="preserve"> CONSCRIPTO BERNARDI</t>
  </si>
  <si>
    <t xml:space="preserve"> CRESPO</t>
  </si>
  <si>
    <t xml:space="preserve"> DIAMANTE</t>
  </si>
  <si>
    <t xml:space="preserve"> ENRIQUE CARBO</t>
  </si>
  <si>
    <t xml:space="preserve"> ESTANCIA GRANDE</t>
  </si>
  <si>
    <t xml:space="preserve"> FEDERACION</t>
  </si>
  <si>
    <t xml:space="preserve"> FEDERAL</t>
  </si>
  <si>
    <t xml:space="preserve"> GENERAL CAMPOS</t>
  </si>
  <si>
    <t xml:space="preserve"> GENERAL GALARZA</t>
  </si>
  <si>
    <t xml:space="preserve"> GENERAL RAMIREZ</t>
  </si>
  <si>
    <t xml:space="preserve"> GILBERT</t>
  </si>
  <si>
    <t xml:space="preserve"> GOBERNADOR MACIA</t>
  </si>
  <si>
    <t xml:space="preserve"> GOBERNADOR MANSILLA</t>
  </si>
  <si>
    <t xml:space="preserve"> GUALEGUAY</t>
  </si>
  <si>
    <t xml:space="preserve"> GUALEGUAYCHU</t>
  </si>
  <si>
    <t xml:space="preserve"> HASENKAMP</t>
  </si>
  <si>
    <t xml:space="preserve"> HERNANDEZ</t>
  </si>
  <si>
    <t xml:space="preserve"> HERRERA</t>
  </si>
  <si>
    <t xml:space="preserve"> IBICUY</t>
  </si>
  <si>
    <t xml:space="preserve"> LA CRIOLLA</t>
  </si>
  <si>
    <t xml:space="preserve"> LA PAZ</t>
  </si>
  <si>
    <t xml:space="preserve"> LARROQUE</t>
  </si>
  <si>
    <t xml:space="preserve"> LIBERTADOR SAN MARTIN</t>
  </si>
  <si>
    <t xml:space="preserve"> LOS CHARRUAS</t>
  </si>
  <si>
    <t xml:space="preserve"> LOS CONQUISTADORES</t>
  </si>
  <si>
    <t xml:space="preserve"> LUCAS GONZALEZ</t>
  </si>
  <si>
    <t xml:space="preserve"> MARIA GRANDE</t>
  </si>
  <si>
    <t xml:space="preserve"> NOGOYA</t>
  </si>
  <si>
    <t xml:space="preserve"> ORO VERDE</t>
  </si>
  <si>
    <t xml:space="preserve"> PARANA</t>
  </si>
  <si>
    <t xml:space="preserve"> PIEDRAS BLANCAS</t>
  </si>
  <si>
    <t xml:space="preserve"> PRONUNCIAMIENTO</t>
  </si>
  <si>
    <t xml:space="preserve"> PUEBLO GENERAL BELGRANO</t>
  </si>
  <si>
    <t xml:space="preserve"> PUERTO YERUA</t>
  </si>
  <si>
    <t xml:space="preserve"> ROSARIO DEL TALA</t>
  </si>
  <si>
    <t xml:space="preserve"> SAN BENITO</t>
  </si>
  <si>
    <t xml:space="preserve"> SAN GUSTAVO</t>
  </si>
  <si>
    <t xml:space="preserve"> SAN JAIME </t>
  </si>
  <si>
    <t xml:space="preserve"> SAN JOSE</t>
  </si>
  <si>
    <t xml:space="preserve"> SAN JOSE DE FELICIANO</t>
  </si>
  <si>
    <t xml:space="preserve"> SAN JUSTO</t>
  </si>
  <si>
    <t xml:space="preserve"> SAN SALVADOR </t>
  </si>
  <si>
    <t xml:space="preserve"> SANTA ANA</t>
  </si>
  <si>
    <t xml:space="preserve"> SANTA ANITA</t>
  </si>
  <si>
    <t xml:space="preserve"> SANTA ELENA</t>
  </si>
  <si>
    <t xml:space="preserve"> SAUCE LUNA</t>
  </si>
  <si>
    <t xml:space="preserve"> SEGUI</t>
  </si>
  <si>
    <t xml:space="preserve"> TABOSSI</t>
  </si>
  <si>
    <t xml:space="preserve"> UBAJAY</t>
  </si>
  <si>
    <t xml:space="preserve"> URDINARRAIN</t>
  </si>
  <si>
    <t xml:space="preserve"> VALLE MARIA</t>
  </si>
  <si>
    <t xml:space="preserve"> VIALE</t>
  </si>
  <si>
    <t xml:space="preserve"> VICTORIA</t>
  </si>
  <si>
    <t xml:space="preserve"> VILLA CLARA</t>
  </si>
  <si>
    <t xml:space="preserve"> VILLA DEL ROSARIO</t>
  </si>
  <si>
    <t xml:space="preserve"> VILLA DOMINGUEZ</t>
  </si>
  <si>
    <t xml:space="preserve"> VILLA ELISA</t>
  </si>
  <si>
    <t xml:space="preserve"> VILLA HERNANDARIAS</t>
  </si>
  <si>
    <t xml:space="preserve"> VILLA MANTERO</t>
  </si>
  <si>
    <t xml:space="preserve"> VILLA PARANACITO</t>
  </si>
  <si>
    <t xml:space="preserve"> VILLA URQUIZA</t>
  </si>
  <si>
    <t xml:space="preserve"> VILLAGUAY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</si>
  <si>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</si>
  <si>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</si>
  <si>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</si>
  <si>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</si>
  <si>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</si>
  <si>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</si>
  <si>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</si>
  <si>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</si>
  <si>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</si>
  <si>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</si>
  <si>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</si>
  <si>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</si>
  <si>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</si>
  <si>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</si>
  <si>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</si>
  <si>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</si>
  <si>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</si>
  <si>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</si>
  <si>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</si>
  <si>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</si>
  <si>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</si>
  <si>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</si>
  <si>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</si>
  <si>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</si>
  <si>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</si>
  <si>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</si>
  <si>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</si>
  <si>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</si>
  <si>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GARANTÍA NOVIEMBRE - DICIEMBRE 2019</t>
  </si>
  <si>
    <t>Coparticipación Noviembre - Diciembre 2019 - Fuente: SIAF</t>
  </si>
  <si>
    <t>COPARTICIPACIÓN DIARIA TOTAL NOVIEMBRE - DICIEMBRE 2019</t>
  </si>
  <si>
    <t>TOTAL COPARTICIPADO EN NOVIEMBRE - DICIEMBRE 2019</t>
  </si>
  <si>
    <t>6º BIMESTRE 2019 (contra mismo período de 2018)</t>
  </si>
  <si>
    <t>Noviembre - Diciembre 2019</t>
  </si>
  <si>
    <t>Noviembre - Diciembre 2018</t>
  </si>
  <si>
    <t>El Total Coparticipado a Municipios por Impuestos Nacionales registra un incremento del 51% en el bimestre Noviembre - Diciembre de 2019, respecto al mismo período del año anterior.</t>
  </si>
  <si>
    <t xml:space="preserve">En este período, tanto la Garantía como la Coparticipación Diaria se incrementaron respecto del mismo bimestre del año anterior. La Garantía Nacional se incrementó un 79% motivada por el vencimiento del 3° Anticipo 2019 de Bienes Personales en el mes de Diciembre. </t>
  </si>
  <si>
    <t>El Total Coparticipado a Municipios por Impuestos Provinciales durante el bimestre Noviembre - Diciembre de 2019, registra un aumento del 43% respecto del mismo período del año anterior.</t>
  </si>
  <si>
    <t>Durante el bimestre de referencia, operó el vencimiento del Impuesto Automotor (en el mes de Noviembre) y del Impuesto Inmobiliario Urbano y Rural (en el mes de Diciembre).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</si>
</sst>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[$$-2C0A]\ * #,##0_ ;_ [$$-2C0A]\ * \-#,##0_ ;_ [$$-2C0A]\ * &quot;-&quot;_ ;_ @_ "/>
    <numFmt numFmtId="167" formatCode="_ &quot;$&quot;\ * #,##0_ ;_ &quot;$&quot;\ * \-#,##0_ ;_ &quot;$&quot;\ * &quot;-&quot;??_ ;_ @_ "/>
    <numFmt numFmtId="168" formatCode="_ [$€-2]\ * #,##0.00_ ;_ [$€-2]\ * \-#,##0.00_ ;_ [$€-2]\ * &quot;-&quot;??_ "/>
    <numFmt numFmtId="169" formatCode="_ &quot;$&quot;\ * #,##0.0000_ ;_ &quot;$&quot;\ * \-#,##0.0000_ ;_ &quot;$&quot;\ * &quot;-&quot;??_ ;_ @_ "/>
    <numFmt numFmtId="170" formatCode="_(* #,##0.00_);_(* \(#,##0.00\);_(* \-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164" fontId="3" fillId="0" borderId="0" applyFont="0" applyFill="0" applyBorder="0" applyAlignment="0" applyProtection="0"/>
    <xf numFmtId="166" fontId="3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16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169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2" fillId="0" borderId="0"/>
    <xf numFmtId="0" fontId="7" fillId="23" borderId="9" applyNumberFormat="0" applyFont="0" applyAlignment="0" applyProtection="0"/>
    <xf numFmtId="0" fontId="20" fillId="21" borderId="10" applyNumberForma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2" borderId="2" xfId="2" applyFont="1" applyFill="1" applyBorder="1" applyAlignment="1">
      <alignment horizontal="left"/>
    </xf>
    <xf numFmtId="167" fontId="5" fillId="0" borderId="2" xfId="1" applyNumberFormat="1" applyFont="1" applyBorder="1" applyAlignment="1"/>
    <xf numFmtId="0" fontId="5" fillId="0" borderId="0" xfId="0" applyFont="1"/>
    <xf numFmtId="166" fontId="5" fillId="2" borderId="2" xfId="2" applyFont="1" applyFill="1" applyBorder="1"/>
    <xf numFmtId="166" fontId="4" fillId="2" borderId="2" xfId="2" applyFont="1" applyFill="1" applyBorder="1" applyAlignment="1">
      <alignment horizontal="left"/>
    </xf>
    <xf numFmtId="167" fontId="4" fillId="0" borderId="2" xfId="1" quotePrefix="1" applyNumberFormat="1" applyFont="1" applyBorder="1" applyAlignment="1"/>
    <xf numFmtId="167" fontId="4" fillId="0" borderId="2" xfId="1" applyNumberFormat="1" applyFont="1" applyBorder="1" applyAlignment="1"/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3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165" fontId="5" fillId="0" borderId="0" xfId="42" applyFont="1" applyAlignment="1">
      <alignment horizontal="center"/>
    </xf>
    <xf numFmtId="9" fontId="5" fillId="0" borderId="2" xfId="5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2" xfId="4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4" fillId="24" borderId="14" xfId="0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9" fontId="27" fillId="25" borderId="1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7" fontId="4" fillId="0" borderId="22" xfId="1" applyNumberFormat="1" applyFont="1" applyBorder="1" applyAlignment="1"/>
    <xf numFmtId="0" fontId="5" fillId="0" borderId="0" xfId="0" applyFont="1" applyBorder="1"/>
    <xf numFmtId="0" fontId="5" fillId="0" borderId="21" xfId="0" applyFont="1" applyBorder="1"/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32" fillId="0" borderId="0" xfId="0" applyFont="1" applyAlignment="1">
      <alignment vertical="center"/>
    </xf>
    <xf numFmtId="0" fontId="0" fillId="0" borderId="0" xfId="0" applyFont="1"/>
    <xf numFmtId="43" fontId="5" fillId="0" borderId="0" xfId="57" applyFont="1" applyAlignment="1">
      <alignment vertical="center"/>
    </xf>
    <xf numFmtId="0" fontId="23" fillId="0" borderId="0" xfId="0" applyFont="1" applyBorder="1"/>
    <xf numFmtId="0" fontId="0" fillId="0" borderId="0" xfId="0" applyBorder="1"/>
    <xf numFmtId="0" fontId="32" fillId="0" borderId="0" xfId="0" applyFont="1" applyBorder="1"/>
    <xf numFmtId="43" fontId="23" fillId="0" borderId="0" xfId="57" applyFont="1" applyBorder="1"/>
    <xf numFmtId="9" fontId="32" fillId="0" borderId="0" xfId="58" applyFont="1" applyBorder="1"/>
    <xf numFmtId="0" fontId="34" fillId="0" borderId="0" xfId="0" applyFont="1" applyAlignment="1">
      <alignment vertical="center"/>
    </xf>
    <xf numFmtId="0" fontId="34" fillId="0" borderId="0" xfId="0" applyFont="1"/>
    <xf numFmtId="167" fontId="5" fillId="0" borderId="0" xfId="0" applyNumberFormat="1" applyFont="1"/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24" fillId="24" borderId="12" xfId="0" applyFont="1" applyFill="1" applyBorder="1" applyAlignment="1">
      <alignment horizontal="center" vertical="center" wrapText="1" readingOrder="1"/>
    </xf>
    <xf numFmtId="0" fontId="24" fillId="24" borderId="13" xfId="0" applyFont="1" applyFill="1" applyBorder="1" applyAlignment="1">
      <alignment horizontal="center" vertical="center" wrapText="1" readingOrder="1"/>
    </xf>
    <xf numFmtId="9" fontId="27" fillId="26" borderId="16" xfId="0" applyNumberFormat="1" applyFont="1" applyFill="1" applyBorder="1" applyAlignment="1">
      <alignment horizontal="center" vertical="center" wrapText="1" readingOrder="1"/>
    </xf>
    <xf numFmtId="9" fontId="27" fillId="26" borderId="17" xfId="0" applyNumberFormat="1" applyFont="1" applyFill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5" fontId="35" fillId="0" borderId="0" xfId="42" applyFont="1" applyBorder="1" applyAlignment="1">
      <alignment horizontal="center" vertical="center"/>
    </xf>
    <xf numFmtId="9" fontId="35" fillId="0" borderId="0" xfId="5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3" fontId="35" fillId="0" borderId="0" xfId="0" applyNumberFormat="1" applyFont="1" applyAlignment="1">
      <alignment vertical="center"/>
    </xf>
  </cellXfs>
  <cellStyles count="5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" xfId="57" builtinId="3"/>
    <cellStyle name="Millares 2" xfId="40"/>
    <cellStyle name="Millares 2 2" xfId="41"/>
    <cellStyle name="Millares 3" xfId="42"/>
    <cellStyle name="Millares 4" xfId="43"/>
    <cellStyle name="Moneda" xfId="1" builtinId="4"/>
    <cellStyle name="Moneda 2" xfId="44"/>
    <cellStyle name="Normal" xfId="0" builtinId="0"/>
    <cellStyle name="Normal 2" xfId="3"/>
    <cellStyle name="Normal 3" xfId="45"/>
    <cellStyle name="Normal 3 2" xfId="46"/>
    <cellStyle name="Normal 4" xfId="47"/>
    <cellStyle name="Normal 5" xfId="2"/>
    <cellStyle name="Normal 6" xfId="55"/>
    <cellStyle name="Note" xfId="48"/>
    <cellStyle name="Output" xfId="49"/>
    <cellStyle name="Porcentaje" xfId="58" builtinId="5"/>
    <cellStyle name="Porcentaje 2" xfId="50"/>
    <cellStyle name="Porcentaje 3" xfId="51"/>
    <cellStyle name="Porcentaje 4" xfId="52"/>
    <cellStyle name="Porcentaje 5" xfId="56"/>
    <cellStyle name="Title" xfId="53"/>
    <cellStyle name="Warning Text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'Grafico I'!$P$4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Noviembre - Diciembre 2018</c:v>
                </c:pt>
                <c:pt idx="1">
                  <c:v>Noviembre - Diciembre 2019</c:v>
                </c:pt>
              </c:strCache>
            </c:strRef>
          </c:cat>
          <c:val>
            <c:numRef>
              <c:f>'Grafico I'!$P$6:$P$7</c:f>
              <c:numCache>
                <c:formatCode>_ * #,##0.00_ ;_ * \-#,##0.00_ ;_ * "-"??_ ;_ @_ </c:formatCode>
                <c:ptCount val="2"/>
                <c:pt idx="0">
                  <c:v>1491675417.8399999</c:v>
                </c:pt>
                <c:pt idx="1">
                  <c:v>2204654073.02</c:v>
                </c:pt>
              </c:numCache>
            </c:numRef>
          </c:val>
        </c:ser>
        <c:ser>
          <c:idx val="0"/>
          <c:order val="1"/>
          <c:tx>
            <c:strRef>
              <c:f>'Grafico I'!$Q$4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'Grafico I'!$O$6:$O$7</c:f>
              <c:strCache>
                <c:ptCount val="2"/>
                <c:pt idx="0">
                  <c:v>Noviembre - Diciembre 2018</c:v>
                </c:pt>
                <c:pt idx="1">
                  <c:v>Noviembre - Diciembre 2019</c:v>
                </c:pt>
              </c:strCache>
            </c:strRef>
          </c:cat>
          <c:val>
            <c:numRef>
              <c:f>'Grafico I'!$Q$6:$Q$7</c:f>
              <c:numCache>
                <c:formatCode>_ * #,##0.00_ ;_ * \-#,##0.00_ ;_ * "-"??_ ;_ @_ </c:formatCode>
                <c:ptCount val="2"/>
                <c:pt idx="0">
                  <c:v>156513513.52999997</c:v>
                </c:pt>
                <c:pt idx="1">
                  <c:v>236591898.75999999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061016"/>
        <c:axId val="253058272"/>
      </c:barChart>
      <c:catAx>
        <c:axId val="253061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253058272"/>
        <c:crosses val="autoZero"/>
        <c:auto val="1"/>
        <c:lblAlgn val="ctr"/>
        <c:lblOffset val="100"/>
        <c:noMultiLvlLbl val="0"/>
      </c:catAx>
      <c:valAx>
        <c:axId val="253058272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2530610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egendEntry>
        <c:idx val="0"/>
        <c:txPr>
          <a:bodyPr/>
          <a:lstStyle/>
          <a:p>
            <a:pPr>
              <a:defRPr sz="1100"/>
            </a:pPr>
            <a:endParaRPr lang="es-AR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s-AR"/>
          </a:p>
        </c:txPr>
      </c:legendEntry>
      <c:layout>
        <c:manualLayout>
          <c:xMode val="edge"/>
          <c:yMode val="edge"/>
          <c:x val="0.14763073366003543"/>
          <c:y val="0.78419398836199161"/>
          <c:w val="0.7663526405321881"/>
          <c:h val="0.2158060116380084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61911</xdr:rowOff>
    </xdr:from>
    <xdr:to>
      <xdr:col>12</xdr:col>
      <xdr:colOff>452437</xdr:colOff>
      <xdr:row>18</xdr:row>
      <xdr:rowOff>28574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3</xdr:row>
      <xdr:rowOff>404812</xdr:rowOff>
    </xdr:from>
    <xdr:to>
      <xdr:col>3</xdr:col>
      <xdr:colOff>1799059</xdr:colOff>
      <xdr:row>17</xdr:row>
      <xdr:rowOff>201511</xdr:rowOff>
    </xdr:to>
    <xdr:sp macro="" textlink="">
      <xdr:nvSpPr>
        <xdr:cNvPr id="9" name="3 Flecha arriba"/>
        <xdr:cNvSpPr/>
      </xdr:nvSpPr>
      <xdr:spPr>
        <a:xfrm>
          <a:off x="5965031" y="1309687"/>
          <a:ext cx="1656184" cy="4178199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51%</a:t>
          </a:r>
        </a:p>
      </xdr:txBody>
    </xdr:sp>
    <xdr:clientData/>
  </xdr:twoCellAnchor>
  <xdr:twoCellAnchor>
    <xdr:from>
      <xdr:col>4</xdr:col>
      <xdr:colOff>152400</xdr:colOff>
      <xdr:row>6</xdr:row>
      <xdr:rowOff>154782</xdr:rowOff>
    </xdr:from>
    <xdr:to>
      <xdr:col>4</xdr:col>
      <xdr:colOff>1808584</xdr:colOff>
      <xdr:row>18</xdr:row>
      <xdr:rowOff>3746</xdr:rowOff>
    </xdr:to>
    <xdr:sp macro="" textlink="">
      <xdr:nvSpPr>
        <xdr:cNvPr id="10" name="4 Flecha arriba"/>
        <xdr:cNvSpPr/>
      </xdr:nvSpPr>
      <xdr:spPr>
        <a:xfrm>
          <a:off x="7903369" y="2131220"/>
          <a:ext cx="1656184" cy="3373214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43%</a:t>
          </a:r>
        </a:p>
      </xdr:txBody>
    </xdr:sp>
    <xdr:clientData/>
  </xdr:twoCellAnchor>
  <xdr:twoCellAnchor>
    <xdr:from>
      <xdr:col>5</xdr:col>
      <xdr:colOff>152400</xdr:colOff>
      <xdr:row>4</xdr:row>
      <xdr:rowOff>202405</xdr:rowOff>
    </xdr:from>
    <xdr:to>
      <xdr:col>5</xdr:col>
      <xdr:colOff>1808584</xdr:colOff>
      <xdr:row>18</xdr:row>
      <xdr:rowOff>1861</xdr:rowOff>
    </xdr:to>
    <xdr:sp macro="" textlink="">
      <xdr:nvSpPr>
        <xdr:cNvPr id="11" name="5 Flecha arriba"/>
        <xdr:cNvSpPr/>
      </xdr:nvSpPr>
      <xdr:spPr>
        <a:xfrm>
          <a:off x="9915525" y="1559718"/>
          <a:ext cx="1656184" cy="3942831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48%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0.79441</cdr:x>
      <cdr:y>0.03494</cdr:y>
    </cdr:from>
    <cdr:to>
      <cdr:x>1</cdr:x>
      <cdr:y>0.12955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60231" y="164269"/>
          <a:ext cx="973133" cy="444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48%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84"/>
  <sheetViews>
    <sheetView showGridLines="0" tabSelected="1" workbookViewId="0">
      <selection activeCell="C9" sqref="C9"/>
    </sheetView>
  </sheetViews>
  <sheetFormatPr baseColWidth="10" defaultColWidth="11.42578125" defaultRowHeight="13.5" x14ac:dyDescent="0.25"/>
  <cols>
    <col min="1" max="1" width="28.42578125" style="9" customWidth="1"/>
    <col min="2" max="4" width="17.28515625" style="9" customWidth="1"/>
    <col min="5" max="5" width="2.42578125" style="9" customWidth="1"/>
    <col min="6" max="7" width="19.28515625" style="9" hidden="1" customWidth="1"/>
    <col min="8" max="8" width="21.5703125" style="9" customWidth="1"/>
    <col min="9" max="9" width="2.7109375" style="9" customWidth="1"/>
    <col min="10" max="10" width="21.42578125" style="9" customWidth="1"/>
    <col min="11" max="16384" width="11.42578125" style="9"/>
  </cols>
  <sheetData>
    <row r="1" spans="1:13" s="2" customFormat="1" ht="19.5" customHeight="1" x14ac:dyDescent="0.2">
      <c r="A1" s="1" t="s">
        <v>109</v>
      </c>
      <c r="F1" s="4"/>
      <c r="G1" s="4"/>
      <c r="H1" s="3" t="s">
        <v>0</v>
      </c>
      <c r="J1" s="4">
        <f ca="1">+TODAY()</f>
        <v>43871</v>
      </c>
    </row>
    <row r="2" spans="1:13" s="6" customFormat="1" ht="21.75" customHeight="1" x14ac:dyDescent="0.2">
      <c r="A2" s="72" t="s">
        <v>1</v>
      </c>
      <c r="B2" s="69" t="s">
        <v>108</v>
      </c>
      <c r="C2" s="70"/>
      <c r="D2" s="71"/>
      <c r="F2" s="74" t="s">
        <v>99</v>
      </c>
      <c r="G2" s="74" t="s">
        <v>100</v>
      </c>
      <c r="H2" s="74" t="s">
        <v>110</v>
      </c>
      <c r="J2" s="74" t="s">
        <v>111</v>
      </c>
    </row>
    <row r="3" spans="1:13" s="6" customFormat="1" ht="27.75" customHeight="1" x14ac:dyDescent="0.2">
      <c r="A3" s="73"/>
      <c r="B3" s="5" t="s">
        <v>96</v>
      </c>
      <c r="C3" s="5" t="s">
        <v>97</v>
      </c>
      <c r="D3" s="5" t="s">
        <v>98</v>
      </c>
      <c r="F3" s="75"/>
      <c r="G3" s="75"/>
      <c r="H3" s="75"/>
      <c r="J3" s="75"/>
    </row>
    <row r="4" spans="1:13" ht="18" customHeight="1" x14ac:dyDescent="0.25">
      <c r="A4" s="7" t="s">
        <v>2</v>
      </c>
      <c r="B4" s="8">
        <v>515057.43</v>
      </c>
      <c r="C4" s="8">
        <v>80694.289999999994</v>
      </c>
      <c r="D4" s="8">
        <f t="shared" ref="D4:D35" si="0">+C4+B4</f>
        <v>595751.72</v>
      </c>
      <c r="F4" s="8">
        <v>7478736.7800000012</v>
      </c>
      <c r="G4" s="8">
        <v>826586.95000000019</v>
      </c>
      <c r="H4" s="8">
        <f>+F4+G4</f>
        <v>8305323.7300000014</v>
      </c>
      <c r="J4" s="8">
        <f>+D4+H4</f>
        <v>8901075.4500000011</v>
      </c>
      <c r="L4" s="6"/>
      <c r="M4" s="68"/>
    </row>
    <row r="5" spans="1:13" ht="18" customHeight="1" x14ac:dyDescent="0.25">
      <c r="A5" s="7" t="s">
        <v>3</v>
      </c>
      <c r="B5" s="8">
        <v>594260.56999999995</v>
      </c>
      <c r="C5" s="8">
        <v>246385.67</v>
      </c>
      <c r="D5" s="8">
        <f t="shared" si="0"/>
        <v>840646.24</v>
      </c>
      <c r="F5" s="8">
        <v>8628782.1799999978</v>
      </c>
      <c r="G5" s="8">
        <v>1328274.2200000002</v>
      </c>
      <c r="H5" s="8">
        <f t="shared" ref="H5:H35" si="1">+F5+G5</f>
        <v>9957056.3999999985</v>
      </c>
      <c r="J5" s="8">
        <f t="shared" ref="J5:J68" si="2">+D5+H5</f>
        <v>10797702.639999999</v>
      </c>
      <c r="M5" s="68"/>
    </row>
    <row r="6" spans="1:13" ht="18" customHeight="1" x14ac:dyDescent="0.25">
      <c r="A6" s="7" t="s">
        <v>4</v>
      </c>
      <c r="B6" s="8">
        <v>549389.21</v>
      </c>
      <c r="C6" s="8">
        <v>338305.22</v>
      </c>
      <c r="D6" s="8">
        <f t="shared" si="0"/>
        <v>887694.42999999993</v>
      </c>
      <c r="F6" s="8">
        <v>7977241.1299999999</v>
      </c>
      <c r="G6" s="8">
        <v>1426153.32</v>
      </c>
      <c r="H6" s="8">
        <f t="shared" si="1"/>
        <v>9403394.4499999993</v>
      </c>
      <c r="J6" s="8">
        <f t="shared" si="2"/>
        <v>10291088.879999999</v>
      </c>
      <c r="M6" s="68"/>
    </row>
    <row r="7" spans="1:13" ht="18" customHeight="1" x14ac:dyDescent="0.25">
      <c r="A7" s="7" t="s">
        <v>5</v>
      </c>
      <c r="B7" s="8">
        <v>556570.25</v>
      </c>
      <c r="C7" s="8">
        <v>267003.77</v>
      </c>
      <c r="D7" s="8">
        <f t="shared" si="0"/>
        <v>823574.02</v>
      </c>
      <c r="F7" s="8">
        <v>8081511.1100000003</v>
      </c>
      <c r="G7" s="8">
        <v>1264031.6199999999</v>
      </c>
      <c r="H7" s="8">
        <f t="shared" si="1"/>
        <v>9345542.7300000004</v>
      </c>
      <c r="J7" s="8">
        <f t="shared" si="2"/>
        <v>10169116.75</v>
      </c>
      <c r="M7" s="68"/>
    </row>
    <row r="8" spans="1:13" ht="18" customHeight="1" x14ac:dyDescent="0.25">
      <c r="A8" s="7" t="s">
        <v>6</v>
      </c>
      <c r="B8" s="8">
        <v>921683.31</v>
      </c>
      <c r="C8" s="8">
        <v>988162.34</v>
      </c>
      <c r="D8" s="8">
        <f t="shared" si="0"/>
        <v>1909845.65</v>
      </c>
      <c r="F8" s="8">
        <v>13383025.760000004</v>
      </c>
      <c r="G8" s="8">
        <v>5411649.8599999985</v>
      </c>
      <c r="H8" s="8">
        <f t="shared" si="1"/>
        <v>18794675.620000001</v>
      </c>
      <c r="J8" s="8">
        <f t="shared" si="2"/>
        <v>20704521.27</v>
      </c>
      <c r="M8" s="68"/>
    </row>
    <row r="9" spans="1:13" ht="18" customHeight="1" x14ac:dyDescent="0.25">
      <c r="A9" s="7" t="s">
        <v>7</v>
      </c>
      <c r="B9" s="8">
        <v>911264.77</v>
      </c>
      <c r="C9" s="8">
        <v>836410.93</v>
      </c>
      <c r="D9" s="8">
        <f t="shared" si="0"/>
        <v>1747675.7000000002</v>
      </c>
      <c r="F9" s="8">
        <v>13231746.379999999</v>
      </c>
      <c r="G9" s="8">
        <v>4498589.8100000005</v>
      </c>
      <c r="H9" s="8">
        <f t="shared" si="1"/>
        <v>17730336.189999998</v>
      </c>
      <c r="J9" s="8">
        <f t="shared" si="2"/>
        <v>19478011.889999997</v>
      </c>
      <c r="M9" s="68"/>
    </row>
    <row r="10" spans="1:13" ht="18" customHeight="1" x14ac:dyDescent="0.25">
      <c r="A10" s="7" t="s">
        <v>8</v>
      </c>
      <c r="B10" s="8">
        <v>617740.13</v>
      </c>
      <c r="C10" s="8">
        <v>342608.01</v>
      </c>
      <c r="D10" s="8">
        <f t="shared" si="0"/>
        <v>960348.14</v>
      </c>
      <c r="F10" s="8">
        <v>8969710</v>
      </c>
      <c r="G10" s="8">
        <v>1817790.0299999998</v>
      </c>
      <c r="H10" s="8">
        <f t="shared" si="1"/>
        <v>10787500.029999999</v>
      </c>
      <c r="J10" s="8">
        <f t="shared" si="2"/>
        <v>11747848.17</v>
      </c>
      <c r="M10" s="68"/>
    </row>
    <row r="11" spans="1:13" ht="18" customHeight="1" x14ac:dyDescent="0.25">
      <c r="A11" s="7" t="s">
        <v>9</v>
      </c>
      <c r="B11" s="8">
        <v>564053.85</v>
      </c>
      <c r="C11" s="8">
        <v>189920.02</v>
      </c>
      <c r="D11" s="8">
        <f t="shared" si="0"/>
        <v>753973.87</v>
      </c>
      <c r="F11" s="8">
        <v>8190174.5199999977</v>
      </c>
      <c r="G11" s="8">
        <v>1049631.3299999998</v>
      </c>
      <c r="H11" s="8">
        <f t="shared" si="1"/>
        <v>9239805.8499999978</v>
      </c>
      <c r="J11" s="8">
        <f t="shared" si="2"/>
        <v>9993779.7199999969</v>
      </c>
      <c r="M11" s="68"/>
    </row>
    <row r="12" spans="1:13" ht="18" customHeight="1" x14ac:dyDescent="0.25">
      <c r="A12" s="7" t="s">
        <v>10</v>
      </c>
      <c r="B12" s="8">
        <v>761965.89</v>
      </c>
      <c r="C12" s="8">
        <v>916860.89</v>
      </c>
      <c r="D12" s="8">
        <f t="shared" si="0"/>
        <v>1678826.78</v>
      </c>
      <c r="F12" s="8">
        <v>11063896.85</v>
      </c>
      <c r="G12" s="8">
        <v>4666180.1899999995</v>
      </c>
      <c r="H12" s="8">
        <f t="shared" si="1"/>
        <v>15730077.039999999</v>
      </c>
      <c r="J12" s="8">
        <f t="shared" si="2"/>
        <v>17408903.82</v>
      </c>
      <c r="M12" s="68"/>
    </row>
    <row r="13" spans="1:13" ht="18" customHeight="1" x14ac:dyDescent="0.25">
      <c r="A13" s="7" t="s">
        <v>11</v>
      </c>
      <c r="B13" s="8">
        <v>2651383.91</v>
      </c>
      <c r="C13" s="8">
        <v>4181498.12</v>
      </c>
      <c r="D13" s="8">
        <f t="shared" si="0"/>
        <v>6832882.0300000003</v>
      </c>
      <c r="F13" s="8">
        <v>38498623.709999993</v>
      </c>
      <c r="G13" s="8">
        <v>24014046.5</v>
      </c>
      <c r="H13" s="8">
        <f t="shared" si="1"/>
        <v>62512670.209999993</v>
      </c>
      <c r="J13" s="8">
        <f t="shared" si="2"/>
        <v>69345552.239999995</v>
      </c>
      <c r="M13" s="68"/>
    </row>
    <row r="14" spans="1:13" ht="18" customHeight="1" x14ac:dyDescent="0.25">
      <c r="A14" s="7" t="s">
        <v>12</v>
      </c>
      <c r="B14" s="8">
        <v>2219695.02</v>
      </c>
      <c r="C14" s="8">
        <v>3236608</v>
      </c>
      <c r="D14" s="8">
        <f t="shared" si="0"/>
        <v>5456303.0199999996</v>
      </c>
      <c r="F14" s="8">
        <v>32230414.829999994</v>
      </c>
      <c r="G14" s="8">
        <v>20427637.390000004</v>
      </c>
      <c r="H14" s="8">
        <f t="shared" si="1"/>
        <v>52658052.219999999</v>
      </c>
      <c r="J14" s="8">
        <f t="shared" si="2"/>
        <v>58114355.239999995</v>
      </c>
      <c r="M14" s="68"/>
    </row>
    <row r="15" spans="1:13" ht="18" customHeight="1" x14ac:dyDescent="0.25">
      <c r="A15" s="7" t="s">
        <v>13</v>
      </c>
      <c r="B15" s="8">
        <v>720362.3</v>
      </c>
      <c r="C15" s="8">
        <v>291816.08</v>
      </c>
      <c r="D15" s="8">
        <f t="shared" si="0"/>
        <v>1012178.3800000001</v>
      </c>
      <c r="F15" s="8">
        <v>10459804.459999999</v>
      </c>
      <c r="G15" s="8">
        <v>2331904.9799999995</v>
      </c>
      <c r="H15" s="8">
        <f t="shared" si="1"/>
        <v>12791709.439999998</v>
      </c>
      <c r="J15" s="8">
        <f t="shared" si="2"/>
        <v>13803887.819999998</v>
      </c>
      <c r="M15" s="68"/>
    </row>
    <row r="16" spans="1:13" ht="18" customHeight="1" x14ac:dyDescent="0.25">
      <c r="A16" s="7" t="s">
        <v>14</v>
      </c>
      <c r="B16" s="8">
        <v>568471.39</v>
      </c>
      <c r="C16" s="8">
        <v>231495.57</v>
      </c>
      <c r="D16" s="8">
        <f t="shared" si="0"/>
        <v>799966.96</v>
      </c>
      <c r="F16" s="8">
        <v>8254318.1500000013</v>
      </c>
      <c r="G16" s="8">
        <v>1288266</v>
      </c>
      <c r="H16" s="8">
        <f t="shared" si="1"/>
        <v>9542584.1500000022</v>
      </c>
      <c r="J16" s="8">
        <f t="shared" si="2"/>
        <v>10342551.110000003</v>
      </c>
      <c r="M16" s="68"/>
    </row>
    <row r="17" spans="1:13" ht="18" customHeight="1" x14ac:dyDescent="0.25">
      <c r="A17" s="7" t="s">
        <v>15</v>
      </c>
      <c r="B17" s="8">
        <v>524739.72</v>
      </c>
      <c r="C17" s="8">
        <v>148873.84</v>
      </c>
      <c r="D17" s="8">
        <f t="shared" si="0"/>
        <v>673613.55999999994</v>
      </c>
      <c r="F17" s="8">
        <v>7619325.5200000023</v>
      </c>
      <c r="G17" s="8">
        <v>933224.73</v>
      </c>
      <c r="H17" s="8">
        <f t="shared" si="1"/>
        <v>8552550.2500000019</v>
      </c>
      <c r="J17" s="8">
        <f t="shared" si="2"/>
        <v>9226163.8100000024</v>
      </c>
      <c r="M17" s="68"/>
    </row>
    <row r="18" spans="1:13" ht="18" customHeight="1" x14ac:dyDescent="0.25">
      <c r="A18" s="7" t="s">
        <v>16</v>
      </c>
      <c r="B18" s="8">
        <v>4602445.83</v>
      </c>
      <c r="C18" s="8">
        <v>7898457.7400000002</v>
      </c>
      <c r="D18" s="8">
        <f t="shared" si="0"/>
        <v>12500903.57</v>
      </c>
      <c r="F18" s="8">
        <v>66828432.399999984</v>
      </c>
      <c r="G18" s="8">
        <v>46693327.049999997</v>
      </c>
      <c r="H18" s="8">
        <f t="shared" si="1"/>
        <v>113521759.44999999</v>
      </c>
      <c r="J18" s="8">
        <f t="shared" si="2"/>
        <v>126022663.01999998</v>
      </c>
      <c r="M18" s="68"/>
    </row>
    <row r="19" spans="1:13" ht="18" customHeight="1" x14ac:dyDescent="0.25">
      <c r="A19" s="7" t="s">
        <v>17</v>
      </c>
      <c r="B19" s="8">
        <v>9500524.2200000007</v>
      </c>
      <c r="C19" s="8">
        <v>19253861.649999999</v>
      </c>
      <c r="D19" s="8">
        <f t="shared" si="0"/>
        <v>28754385.869999997</v>
      </c>
      <c r="F19" s="8">
        <v>137949508.52000004</v>
      </c>
      <c r="G19" s="8">
        <v>102268605.55000001</v>
      </c>
      <c r="H19" s="8">
        <f t="shared" si="1"/>
        <v>240218114.07000005</v>
      </c>
      <c r="J19" s="8">
        <f t="shared" si="2"/>
        <v>268972499.94000006</v>
      </c>
      <c r="M19" s="68"/>
    </row>
    <row r="20" spans="1:13" ht="18" customHeight="1" x14ac:dyDescent="0.25">
      <c r="A20" s="7" t="s">
        <v>18</v>
      </c>
      <c r="B20" s="8">
        <v>536812.32999999996</v>
      </c>
      <c r="C20" s="8">
        <v>126111.13</v>
      </c>
      <c r="D20" s="8">
        <f t="shared" si="0"/>
        <v>662923.46</v>
      </c>
      <c r="F20" s="8">
        <v>7794622.1800000016</v>
      </c>
      <c r="G20" s="8">
        <v>827293.34</v>
      </c>
      <c r="H20" s="8">
        <f t="shared" si="1"/>
        <v>8621915.5200000014</v>
      </c>
      <c r="J20" s="8">
        <f t="shared" si="2"/>
        <v>9284838.9800000004</v>
      </c>
      <c r="M20" s="68"/>
    </row>
    <row r="21" spans="1:13" ht="18" customHeight="1" x14ac:dyDescent="0.25">
      <c r="A21" s="7" t="s">
        <v>19</v>
      </c>
      <c r="B21" s="8">
        <v>1749095.43</v>
      </c>
      <c r="C21" s="8">
        <v>3915648.1</v>
      </c>
      <c r="D21" s="8">
        <f t="shared" si="0"/>
        <v>5664743.5300000003</v>
      </c>
      <c r="F21" s="8">
        <v>25397214.84</v>
      </c>
      <c r="G21" s="8">
        <v>18737610.420000002</v>
      </c>
      <c r="H21" s="8">
        <f t="shared" si="1"/>
        <v>44134825.260000005</v>
      </c>
      <c r="J21" s="8">
        <f t="shared" si="2"/>
        <v>49799568.790000007</v>
      </c>
      <c r="M21" s="68"/>
    </row>
    <row r="22" spans="1:13" ht="18" customHeight="1" x14ac:dyDescent="0.25">
      <c r="A22" s="7" t="s">
        <v>20</v>
      </c>
      <c r="B22" s="8">
        <v>1382146.76</v>
      </c>
      <c r="C22" s="8">
        <v>1585082.93</v>
      </c>
      <c r="D22" s="8">
        <f t="shared" si="0"/>
        <v>2967229.69</v>
      </c>
      <c r="F22" s="8">
        <v>20069046.870000001</v>
      </c>
      <c r="G22" s="8">
        <v>10647443.68</v>
      </c>
      <c r="H22" s="8">
        <f t="shared" si="1"/>
        <v>30716490.550000001</v>
      </c>
      <c r="J22" s="8">
        <f t="shared" si="2"/>
        <v>33683720.240000002</v>
      </c>
      <c r="M22" s="68"/>
    </row>
    <row r="23" spans="1:13" ht="18" customHeight="1" x14ac:dyDescent="0.25">
      <c r="A23" s="7" t="s">
        <v>21</v>
      </c>
      <c r="B23" s="8">
        <v>501361.03</v>
      </c>
      <c r="C23" s="8">
        <v>87576.04</v>
      </c>
      <c r="D23" s="8">
        <f t="shared" si="0"/>
        <v>588937.07000000007</v>
      </c>
      <c r="F23" s="8">
        <v>7279862.2699999996</v>
      </c>
      <c r="G23" s="8">
        <v>529155.05999999982</v>
      </c>
      <c r="H23" s="8">
        <f t="shared" si="1"/>
        <v>7809017.3299999991</v>
      </c>
      <c r="J23" s="8">
        <f t="shared" si="2"/>
        <v>8397954.3999999985</v>
      </c>
      <c r="M23" s="68"/>
    </row>
    <row r="24" spans="1:13" ht="18" customHeight="1" x14ac:dyDescent="0.25">
      <c r="A24" s="7" t="s">
        <v>22</v>
      </c>
      <c r="B24" s="8">
        <v>584911.11</v>
      </c>
      <c r="C24" s="8">
        <v>425039.7</v>
      </c>
      <c r="D24" s="8">
        <f t="shared" si="0"/>
        <v>1009950.81</v>
      </c>
      <c r="F24" s="8">
        <v>8493026.1400000006</v>
      </c>
      <c r="G24" s="8">
        <v>2025319.4</v>
      </c>
      <c r="H24" s="8">
        <f t="shared" si="1"/>
        <v>10518345.540000001</v>
      </c>
      <c r="J24" s="8">
        <f t="shared" si="2"/>
        <v>11528296.350000001</v>
      </c>
      <c r="M24" s="68"/>
    </row>
    <row r="25" spans="1:13" ht="18" customHeight="1" x14ac:dyDescent="0.25">
      <c r="A25" s="7" t="s">
        <v>23</v>
      </c>
      <c r="B25" s="8">
        <v>1860532.52</v>
      </c>
      <c r="C25" s="8">
        <v>1656072.19</v>
      </c>
      <c r="D25" s="8">
        <f t="shared" si="0"/>
        <v>3516604.71</v>
      </c>
      <c r="F25" s="8">
        <v>27015303.670000002</v>
      </c>
      <c r="G25" s="8">
        <v>9896788.0699999984</v>
      </c>
      <c r="H25" s="8">
        <f t="shared" si="1"/>
        <v>36912091.740000002</v>
      </c>
      <c r="J25" s="8">
        <f t="shared" si="2"/>
        <v>40428696.450000003</v>
      </c>
      <c r="M25" s="68"/>
    </row>
    <row r="26" spans="1:13" ht="18" customHeight="1" x14ac:dyDescent="0.25">
      <c r="A26" s="7" t="s">
        <v>24</v>
      </c>
      <c r="B26" s="8">
        <v>1395984.36</v>
      </c>
      <c r="C26" s="8">
        <v>1637395.09</v>
      </c>
      <c r="D26" s="8">
        <f t="shared" si="0"/>
        <v>3033379.45</v>
      </c>
      <c r="F26" s="8">
        <v>20269971.620000001</v>
      </c>
      <c r="G26" s="8">
        <v>9606452.6599999983</v>
      </c>
      <c r="H26" s="8">
        <f t="shared" si="1"/>
        <v>29876424.280000001</v>
      </c>
      <c r="J26" s="8">
        <f t="shared" si="2"/>
        <v>32909803.73</v>
      </c>
      <c r="M26" s="68"/>
    </row>
    <row r="27" spans="1:13" ht="18" customHeight="1" x14ac:dyDescent="0.25">
      <c r="A27" s="7" t="s">
        <v>25</v>
      </c>
      <c r="B27" s="8">
        <v>635057.30000000005</v>
      </c>
      <c r="C27" s="8">
        <v>238024.41</v>
      </c>
      <c r="D27" s="8">
        <f t="shared" si="0"/>
        <v>873081.71000000008</v>
      </c>
      <c r="F27" s="8">
        <v>9221158.7900000028</v>
      </c>
      <c r="G27" s="8">
        <v>1457253.5</v>
      </c>
      <c r="H27" s="8">
        <f t="shared" si="1"/>
        <v>10678412.290000003</v>
      </c>
      <c r="J27" s="8">
        <f t="shared" si="2"/>
        <v>11551494.000000004</v>
      </c>
      <c r="M27" s="68"/>
    </row>
    <row r="28" spans="1:13" ht="18" customHeight="1" x14ac:dyDescent="0.25">
      <c r="A28" s="7" t="s">
        <v>26</v>
      </c>
      <c r="B28" s="8">
        <v>719353.73</v>
      </c>
      <c r="C28" s="8">
        <v>417601.44</v>
      </c>
      <c r="D28" s="8">
        <f t="shared" si="0"/>
        <v>1136955.17</v>
      </c>
      <c r="F28" s="8">
        <v>10445159.810000001</v>
      </c>
      <c r="G28" s="8">
        <v>2978131.5</v>
      </c>
      <c r="H28" s="8">
        <f t="shared" si="1"/>
        <v>13423291.310000001</v>
      </c>
      <c r="J28" s="8">
        <f t="shared" si="2"/>
        <v>14560246.48</v>
      </c>
      <c r="M28" s="68"/>
    </row>
    <row r="29" spans="1:13" ht="18" customHeight="1" x14ac:dyDescent="0.25">
      <c r="A29" s="7" t="s">
        <v>27</v>
      </c>
      <c r="B29" s="8">
        <v>1035540.98</v>
      </c>
      <c r="C29" s="8">
        <v>1355786.26</v>
      </c>
      <c r="D29" s="8">
        <f t="shared" si="0"/>
        <v>2391327.2400000002</v>
      </c>
      <c r="F29" s="8">
        <v>15036261.799999999</v>
      </c>
      <c r="G29" s="8">
        <v>6055130.7400000002</v>
      </c>
      <c r="H29" s="8">
        <f t="shared" si="1"/>
        <v>21091392.539999999</v>
      </c>
      <c r="J29" s="8">
        <f t="shared" si="2"/>
        <v>23482719.780000001</v>
      </c>
      <c r="M29" s="68"/>
    </row>
    <row r="30" spans="1:13" ht="18" customHeight="1" x14ac:dyDescent="0.25">
      <c r="A30" s="7" t="s">
        <v>28</v>
      </c>
      <c r="B30" s="8">
        <v>511557.69</v>
      </c>
      <c r="C30" s="8">
        <v>112252.62</v>
      </c>
      <c r="D30" s="8">
        <f t="shared" si="0"/>
        <v>623810.31000000006</v>
      </c>
      <c r="F30" s="8">
        <v>7427919.75</v>
      </c>
      <c r="G30" s="8">
        <v>562091.35</v>
      </c>
      <c r="H30" s="8">
        <f t="shared" si="1"/>
        <v>7990011.0999999996</v>
      </c>
      <c r="J30" s="8">
        <f t="shared" si="2"/>
        <v>8613821.4100000001</v>
      </c>
      <c r="M30" s="68"/>
    </row>
    <row r="31" spans="1:13" ht="18" customHeight="1" x14ac:dyDescent="0.25">
      <c r="A31" s="7" t="s">
        <v>29</v>
      </c>
      <c r="B31" s="8">
        <v>836771.66</v>
      </c>
      <c r="C31" s="8">
        <v>542070.18999999994</v>
      </c>
      <c r="D31" s="8">
        <f t="shared" si="0"/>
        <v>1378841.85</v>
      </c>
      <c r="F31" s="8">
        <v>12150091.5</v>
      </c>
      <c r="G31" s="8">
        <v>3919858.7100000009</v>
      </c>
      <c r="H31" s="8">
        <f t="shared" si="1"/>
        <v>16069950.210000001</v>
      </c>
      <c r="J31" s="8">
        <f t="shared" si="2"/>
        <v>17448792.060000002</v>
      </c>
      <c r="M31" s="68"/>
    </row>
    <row r="32" spans="1:13" ht="18" customHeight="1" x14ac:dyDescent="0.25">
      <c r="A32" s="7" t="s">
        <v>30</v>
      </c>
      <c r="B32" s="8">
        <v>570075.02</v>
      </c>
      <c r="C32" s="8">
        <v>242747.98</v>
      </c>
      <c r="D32" s="8">
        <f t="shared" si="0"/>
        <v>812823</v>
      </c>
      <c r="F32" s="8">
        <v>8277603.1900000004</v>
      </c>
      <c r="G32" s="8">
        <v>1489276.69</v>
      </c>
      <c r="H32" s="8">
        <f t="shared" si="1"/>
        <v>9766879.8800000008</v>
      </c>
      <c r="J32" s="8">
        <f t="shared" si="2"/>
        <v>10579702.880000001</v>
      </c>
      <c r="M32" s="68"/>
    </row>
    <row r="33" spans="1:13" ht="18" customHeight="1" x14ac:dyDescent="0.25">
      <c r="A33" s="7" t="s">
        <v>31</v>
      </c>
      <c r="B33" s="8">
        <v>2578464.17</v>
      </c>
      <c r="C33" s="8">
        <v>5159656.82</v>
      </c>
      <c r="D33" s="8">
        <f t="shared" si="0"/>
        <v>7738120.9900000002</v>
      </c>
      <c r="F33" s="8">
        <v>37439814.530000009</v>
      </c>
      <c r="G33" s="8">
        <v>28047145.669999994</v>
      </c>
      <c r="H33" s="8">
        <f t="shared" si="1"/>
        <v>65486960.200000003</v>
      </c>
      <c r="J33" s="8">
        <f t="shared" si="2"/>
        <v>73225081.189999998</v>
      </c>
      <c r="M33" s="68"/>
    </row>
    <row r="34" spans="1:13" ht="18" customHeight="1" x14ac:dyDescent="0.25">
      <c r="A34" s="7" t="s">
        <v>32</v>
      </c>
      <c r="B34" s="8">
        <v>5310947.33</v>
      </c>
      <c r="C34" s="8">
        <v>8428203.2100000009</v>
      </c>
      <c r="D34" s="8">
        <f t="shared" si="0"/>
        <v>13739150.540000001</v>
      </c>
      <c r="F34" s="8">
        <v>77116015.599999979</v>
      </c>
      <c r="G34" s="8">
        <v>48913710.730000004</v>
      </c>
      <c r="H34" s="8">
        <f t="shared" si="1"/>
        <v>126029726.32999998</v>
      </c>
      <c r="J34" s="8">
        <f t="shared" si="2"/>
        <v>139768876.86999997</v>
      </c>
      <c r="M34" s="68"/>
    </row>
    <row r="35" spans="1:13" ht="18" customHeight="1" x14ac:dyDescent="0.25">
      <c r="A35" s="7" t="s">
        <v>33</v>
      </c>
      <c r="B35" s="8">
        <v>740221.08</v>
      </c>
      <c r="C35" s="8">
        <v>487097.62</v>
      </c>
      <c r="D35" s="8">
        <f t="shared" si="0"/>
        <v>1227318.7</v>
      </c>
      <c r="F35" s="8">
        <v>10748157.859999999</v>
      </c>
      <c r="G35" s="8">
        <v>3124856.46</v>
      </c>
      <c r="H35" s="8">
        <f t="shared" si="1"/>
        <v>13873014.32</v>
      </c>
      <c r="J35" s="8">
        <f t="shared" si="2"/>
        <v>15100333.02</v>
      </c>
      <c r="M35" s="68"/>
    </row>
    <row r="36" spans="1:13" ht="18" customHeight="1" x14ac:dyDescent="0.25">
      <c r="A36" s="7" t="s">
        <v>34</v>
      </c>
      <c r="B36" s="8">
        <v>568340.28</v>
      </c>
      <c r="C36" s="8">
        <v>106239.57</v>
      </c>
      <c r="D36" s="8">
        <f t="shared" ref="D36:D67" si="3">+C36+B36</f>
        <v>674579.85000000009</v>
      </c>
      <c r="F36" s="8">
        <v>8252414.3600000013</v>
      </c>
      <c r="G36" s="8">
        <v>933825.92999999993</v>
      </c>
      <c r="H36" s="8">
        <f t="shared" ref="H36:H67" si="4">+F36+G36</f>
        <v>9186240.290000001</v>
      </c>
      <c r="J36" s="8">
        <f t="shared" si="2"/>
        <v>9860820.1400000006</v>
      </c>
      <c r="M36" s="68"/>
    </row>
    <row r="37" spans="1:13" ht="18" customHeight="1" x14ac:dyDescent="0.25">
      <c r="A37" s="7" t="s">
        <v>35</v>
      </c>
      <c r="B37" s="8">
        <v>539263.16</v>
      </c>
      <c r="C37" s="8">
        <v>194820.04</v>
      </c>
      <c r="D37" s="8">
        <f t="shared" si="3"/>
        <v>734083.20000000007</v>
      </c>
      <c r="F37" s="8">
        <v>7830208.6800000006</v>
      </c>
      <c r="G37" s="8">
        <v>1067135.7899999998</v>
      </c>
      <c r="H37" s="8">
        <f t="shared" si="4"/>
        <v>8897344.4700000007</v>
      </c>
      <c r="J37" s="8">
        <f t="shared" si="2"/>
        <v>9631427.6699999999</v>
      </c>
      <c r="M37" s="68"/>
    </row>
    <row r="38" spans="1:13" ht="18" customHeight="1" x14ac:dyDescent="0.25">
      <c r="A38" s="7" t="s">
        <v>36</v>
      </c>
      <c r="B38" s="8">
        <v>729832.79</v>
      </c>
      <c r="C38" s="8">
        <v>392476.95</v>
      </c>
      <c r="D38" s="8">
        <f t="shared" si="3"/>
        <v>1122309.74</v>
      </c>
      <c r="F38" s="8">
        <v>10597317.869999997</v>
      </c>
      <c r="G38" s="8">
        <v>2351272.2799999993</v>
      </c>
      <c r="H38" s="8">
        <f t="shared" si="4"/>
        <v>12948590.149999997</v>
      </c>
      <c r="J38" s="8">
        <f t="shared" si="2"/>
        <v>14070899.889999997</v>
      </c>
      <c r="M38" s="68"/>
    </row>
    <row r="39" spans="1:13" ht="18" customHeight="1" x14ac:dyDescent="0.25">
      <c r="A39" s="7" t="s">
        <v>37</v>
      </c>
      <c r="B39" s="8">
        <v>587735.12</v>
      </c>
      <c r="C39" s="8">
        <v>194575.72</v>
      </c>
      <c r="D39" s="8">
        <f t="shared" si="3"/>
        <v>782310.84</v>
      </c>
      <c r="F39" s="8">
        <v>8534031.2300000023</v>
      </c>
      <c r="G39" s="8">
        <v>1189309.22</v>
      </c>
      <c r="H39" s="8">
        <f t="shared" si="4"/>
        <v>9723340.450000003</v>
      </c>
      <c r="J39" s="8">
        <f t="shared" si="2"/>
        <v>10505651.290000003</v>
      </c>
      <c r="M39" s="68"/>
    </row>
    <row r="40" spans="1:13" ht="18" customHeight="1" x14ac:dyDescent="0.25">
      <c r="A40" s="7" t="s">
        <v>38</v>
      </c>
      <c r="B40" s="8">
        <v>1726563.93</v>
      </c>
      <c r="C40" s="8">
        <v>2602862.59</v>
      </c>
      <c r="D40" s="8">
        <f t="shared" si="3"/>
        <v>4329426.5199999996</v>
      </c>
      <c r="F40" s="8">
        <v>25070053.029999997</v>
      </c>
      <c r="G40" s="8">
        <v>13784113.839999996</v>
      </c>
      <c r="H40" s="8">
        <f t="shared" si="4"/>
        <v>38854166.86999999</v>
      </c>
      <c r="J40" s="8">
        <f t="shared" si="2"/>
        <v>43183593.389999986</v>
      </c>
      <c r="M40" s="68"/>
    </row>
    <row r="41" spans="1:13" ht="18" customHeight="1" x14ac:dyDescent="0.25">
      <c r="A41" s="7" t="s">
        <v>39</v>
      </c>
      <c r="B41" s="8">
        <v>793302.21</v>
      </c>
      <c r="C41" s="8">
        <v>612679.39</v>
      </c>
      <c r="D41" s="8">
        <f t="shared" si="3"/>
        <v>1405981.6</v>
      </c>
      <c r="F41" s="8">
        <v>11518906.549999999</v>
      </c>
      <c r="G41" s="8">
        <v>3633686.87</v>
      </c>
      <c r="H41" s="8">
        <f t="shared" si="4"/>
        <v>15152593.419999998</v>
      </c>
      <c r="J41" s="8">
        <f t="shared" si="2"/>
        <v>16558575.019999998</v>
      </c>
      <c r="M41" s="68"/>
    </row>
    <row r="42" spans="1:13" ht="18" customHeight="1" x14ac:dyDescent="0.25">
      <c r="A42" s="7" t="s">
        <v>40</v>
      </c>
      <c r="B42" s="8">
        <v>833221.48</v>
      </c>
      <c r="C42" s="8">
        <v>585410.28</v>
      </c>
      <c r="D42" s="8">
        <f t="shared" si="3"/>
        <v>1418631.76</v>
      </c>
      <c r="F42" s="8">
        <v>12098542.339999998</v>
      </c>
      <c r="G42" s="8">
        <v>5165290.8800000008</v>
      </c>
      <c r="H42" s="8">
        <f t="shared" si="4"/>
        <v>17263833.219999999</v>
      </c>
      <c r="J42" s="8">
        <f t="shared" si="2"/>
        <v>18682464.98</v>
      </c>
      <c r="M42" s="68"/>
    </row>
    <row r="43" spans="1:13" ht="18" customHeight="1" x14ac:dyDescent="0.25">
      <c r="A43" s="7" t="s">
        <v>41</v>
      </c>
      <c r="B43" s="8">
        <v>655309.42000000004</v>
      </c>
      <c r="C43" s="8">
        <v>412932.17</v>
      </c>
      <c r="D43" s="8">
        <f t="shared" si="3"/>
        <v>1068241.5900000001</v>
      </c>
      <c r="F43" s="8">
        <v>9515223.6900000032</v>
      </c>
      <c r="G43" s="8">
        <v>2422957.9099999997</v>
      </c>
      <c r="H43" s="8">
        <f t="shared" si="4"/>
        <v>11938181.600000003</v>
      </c>
      <c r="J43" s="8">
        <f t="shared" si="2"/>
        <v>13006423.190000003</v>
      </c>
      <c r="M43" s="68"/>
    </row>
    <row r="44" spans="1:13" ht="18" customHeight="1" x14ac:dyDescent="0.25">
      <c r="A44" s="7" t="s">
        <v>42</v>
      </c>
      <c r="B44" s="8">
        <v>517851.18</v>
      </c>
      <c r="C44" s="8">
        <v>122921.37</v>
      </c>
      <c r="D44" s="8">
        <f t="shared" si="3"/>
        <v>640772.55000000005</v>
      </c>
      <c r="F44" s="8">
        <v>7519302.5000000009</v>
      </c>
      <c r="G44" s="8">
        <v>753969.65000000014</v>
      </c>
      <c r="H44" s="8">
        <f t="shared" si="4"/>
        <v>8273272.1500000013</v>
      </c>
      <c r="J44" s="8">
        <f t="shared" si="2"/>
        <v>8914044.7000000011</v>
      </c>
      <c r="M44" s="68"/>
    </row>
    <row r="45" spans="1:13" ht="18" customHeight="1" x14ac:dyDescent="0.25">
      <c r="A45" s="7" t="s">
        <v>43</v>
      </c>
      <c r="B45" s="8">
        <v>686676.01</v>
      </c>
      <c r="C45" s="8">
        <v>395055.91</v>
      </c>
      <c r="D45" s="8">
        <f t="shared" si="3"/>
        <v>1081731.92</v>
      </c>
      <c r="F45" s="8">
        <v>9970672.7199999969</v>
      </c>
      <c r="G45" s="8">
        <v>2425804.62</v>
      </c>
      <c r="H45" s="8">
        <f t="shared" si="4"/>
        <v>12396477.339999996</v>
      </c>
      <c r="J45" s="8">
        <f t="shared" si="2"/>
        <v>13478209.259999996</v>
      </c>
      <c r="M45" s="68"/>
    </row>
    <row r="46" spans="1:13" ht="18" customHeight="1" x14ac:dyDescent="0.25">
      <c r="A46" s="7" t="s">
        <v>44</v>
      </c>
      <c r="B46" s="8">
        <v>866373.24</v>
      </c>
      <c r="C46" s="8">
        <v>850513.77</v>
      </c>
      <c r="D46" s="8">
        <f t="shared" si="3"/>
        <v>1716887.01</v>
      </c>
      <c r="F46" s="8">
        <v>12579912.439999999</v>
      </c>
      <c r="G46" s="8">
        <v>4807073.1900000004</v>
      </c>
      <c r="H46" s="8">
        <f t="shared" si="4"/>
        <v>17386985.629999999</v>
      </c>
      <c r="J46" s="8">
        <f t="shared" si="2"/>
        <v>19103872.640000001</v>
      </c>
      <c r="M46" s="68"/>
    </row>
    <row r="47" spans="1:13" ht="18" customHeight="1" x14ac:dyDescent="0.25">
      <c r="A47" s="7" t="s">
        <v>45</v>
      </c>
      <c r="B47" s="8">
        <v>1661692.6</v>
      </c>
      <c r="C47" s="8">
        <v>2066221.8</v>
      </c>
      <c r="D47" s="8">
        <f t="shared" si="3"/>
        <v>3727914.4000000004</v>
      </c>
      <c r="F47" s="8">
        <v>24128108.260000005</v>
      </c>
      <c r="G47" s="8">
        <v>13487619.059999999</v>
      </c>
      <c r="H47" s="8">
        <f t="shared" si="4"/>
        <v>37615727.320000008</v>
      </c>
      <c r="J47" s="8">
        <f t="shared" si="2"/>
        <v>41343641.720000006</v>
      </c>
      <c r="M47" s="68"/>
    </row>
    <row r="48" spans="1:13" ht="18" customHeight="1" x14ac:dyDescent="0.25">
      <c r="A48" s="7" t="s">
        <v>46</v>
      </c>
      <c r="B48" s="8">
        <v>695874.18</v>
      </c>
      <c r="C48" s="8">
        <v>403512.18</v>
      </c>
      <c r="D48" s="8">
        <f t="shared" si="3"/>
        <v>1099386.3600000001</v>
      </c>
      <c r="F48" s="8">
        <v>10104231.999999998</v>
      </c>
      <c r="G48" s="8">
        <v>3048521.9000000004</v>
      </c>
      <c r="H48" s="8">
        <f t="shared" si="4"/>
        <v>13152753.899999999</v>
      </c>
      <c r="J48" s="8">
        <f t="shared" si="2"/>
        <v>14252140.259999998</v>
      </c>
      <c r="M48" s="68"/>
    </row>
    <row r="49" spans="1:13" ht="18" customHeight="1" x14ac:dyDescent="0.25">
      <c r="A49" s="7" t="s">
        <v>47</v>
      </c>
      <c r="B49" s="8">
        <v>14868516.359999999</v>
      </c>
      <c r="C49" s="8">
        <v>36647207.469999999</v>
      </c>
      <c r="D49" s="8">
        <f t="shared" si="3"/>
        <v>51515723.829999998</v>
      </c>
      <c r="F49" s="8">
        <v>215893826.30999997</v>
      </c>
      <c r="G49" s="8">
        <v>177480858.38999999</v>
      </c>
      <c r="H49" s="8">
        <f t="shared" si="4"/>
        <v>393374684.69999993</v>
      </c>
      <c r="J49" s="8">
        <f t="shared" si="2"/>
        <v>444890408.52999991</v>
      </c>
      <c r="M49" s="68"/>
    </row>
    <row r="50" spans="1:13" ht="18" customHeight="1" x14ac:dyDescent="0.25">
      <c r="A50" s="7" t="s">
        <v>48</v>
      </c>
      <c r="B50" s="8">
        <v>577235.88</v>
      </c>
      <c r="C50" s="8">
        <v>134255.21</v>
      </c>
      <c r="D50" s="8">
        <f t="shared" si="3"/>
        <v>711491.09</v>
      </c>
      <c r="F50" s="8">
        <v>8381580.2600000016</v>
      </c>
      <c r="G50" s="8">
        <v>743868.84</v>
      </c>
      <c r="H50" s="8">
        <f t="shared" si="4"/>
        <v>9125449.1000000015</v>
      </c>
      <c r="J50" s="8">
        <f t="shared" si="2"/>
        <v>9836940.1900000013</v>
      </c>
      <c r="M50" s="68"/>
    </row>
    <row r="51" spans="1:13" ht="18" customHeight="1" x14ac:dyDescent="0.25">
      <c r="A51" s="7" t="s">
        <v>49</v>
      </c>
      <c r="B51" s="8">
        <v>529268.21</v>
      </c>
      <c r="C51" s="8">
        <v>176156.52</v>
      </c>
      <c r="D51" s="8">
        <f t="shared" si="3"/>
        <v>705424.73</v>
      </c>
      <c r="F51" s="8">
        <v>7685080.0899999999</v>
      </c>
      <c r="G51" s="8">
        <v>922803.06000000017</v>
      </c>
      <c r="H51" s="8">
        <f t="shared" si="4"/>
        <v>8607883.1500000004</v>
      </c>
      <c r="J51" s="8">
        <f t="shared" si="2"/>
        <v>9313307.8800000008</v>
      </c>
      <c r="M51" s="68"/>
    </row>
    <row r="52" spans="1:13" ht="18" customHeight="1" x14ac:dyDescent="0.25">
      <c r="A52" s="7" t="s">
        <v>50</v>
      </c>
      <c r="B52" s="8">
        <v>602379.57999999996</v>
      </c>
      <c r="C52" s="8">
        <v>264506.25</v>
      </c>
      <c r="D52" s="8">
        <f t="shared" si="3"/>
        <v>866885.83</v>
      </c>
      <c r="F52" s="8">
        <v>8746671.75</v>
      </c>
      <c r="G52" s="8">
        <v>1593992.4</v>
      </c>
      <c r="H52" s="8">
        <f t="shared" si="4"/>
        <v>10340664.15</v>
      </c>
      <c r="J52" s="8">
        <f t="shared" si="2"/>
        <v>11207549.98</v>
      </c>
      <c r="M52" s="68"/>
    </row>
    <row r="53" spans="1:13" ht="18" customHeight="1" x14ac:dyDescent="0.25">
      <c r="A53" s="7" t="s">
        <v>51</v>
      </c>
      <c r="B53" s="8">
        <v>548995.87</v>
      </c>
      <c r="C53" s="8">
        <v>185671.53</v>
      </c>
      <c r="D53" s="8">
        <f t="shared" si="3"/>
        <v>734667.4</v>
      </c>
      <c r="F53" s="8">
        <v>7971529.669999999</v>
      </c>
      <c r="G53" s="8">
        <v>1158272.3500000001</v>
      </c>
      <c r="H53" s="8">
        <f t="shared" si="4"/>
        <v>9129802.0199999996</v>
      </c>
      <c r="J53" s="8">
        <f t="shared" si="2"/>
        <v>9864469.4199999999</v>
      </c>
      <c r="M53" s="68"/>
    </row>
    <row r="54" spans="1:13" ht="18" customHeight="1" x14ac:dyDescent="0.25">
      <c r="A54" s="7" t="s">
        <v>52</v>
      </c>
      <c r="B54" s="8">
        <v>1135480.3600000001</v>
      </c>
      <c r="C54" s="8">
        <v>1203396.8899999999</v>
      </c>
      <c r="D54" s="8">
        <f t="shared" si="3"/>
        <v>2338877.25</v>
      </c>
      <c r="F54" s="8">
        <v>16487401.539999997</v>
      </c>
      <c r="G54" s="8">
        <v>7353127.9600000009</v>
      </c>
      <c r="H54" s="8">
        <f t="shared" si="4"/>
        <v>23840529.5</v>
      </c>
      <c r="J54" s="8">
        <f t="shared" si="2"/>
        <v>26179406.75</v>
      </c>
      <c r="M54" s="68"/>
    </row>
    <row r="55" spans="1:13" ht="18" customHeight="1" x14ac:dyDescent="0.25">
      <c r="A55" s="7" t="s">
        <v>53</v>
      </c>
      <c r="B55" s="8">
        <v>920957.14</v>
      </c>
      <c r="C55" s="8">
        <v>784492.39</v>
      </c>
      <c r="D55" s="8">
        <f t="shared" si="3"/>
        <v>1705449.53</v>
      </c>
      <c r="F55" s="8">
        <v>13372481.6</v>
      </c>
      <c r="G55" s="8">
        <v>5021907.1400000006</v>
      </c>
      <c r="H55" s="8">
        <f t="shared" si="4"/>
        <v>18394388.740000002</v>
      </c>
      <c r="J55" s="8">
        <f t="shared" si="2"/>
        <v>20099838.270000003</v>
      </c>
      <c r="M55" s="68"/>
    </row>
    <row r="56" spans="1:13" ht="18" customHeight="1" x14ac:dyDescent="0.25">
      <c r="A56" s="7" t="s">
        <v>54</v>
      </c>
      <c r="B56" s="8">
        <v>557750.28</v>
      </c>
      <c r="C56" s="8">
        <v>128771.53</v>
      </c>
      <c r="D56" s="8">
        <f t="shared" si="3"/>
        <v>686521.81</v>
      </c>
      <c r="F56" s="8">
        <v>8098645.3699999992</v>
      </c>
      <c r="G56" s="8">
        <v>798457.79</v>
      </c>
      <c r="H56" s="8">
        <f t="shared" si="4"/>
        <v>8897103.1600000001</v>
      </c>
      <c r="J56" s="8">
        <f t="shared" si="2"/>
        <v>9583624.9700000007</v>
      </c>
      <c r="M56" s="68"/>
    </row>
    <row r="57" spans="1:13" ht="18" customHeight="1" x14ac:dyDescent="0.25">
      <c r="A57" s="7" t="s">
        <v>55</v>
      </c>
      <c r="B57" s="8">
        <v>656106.19999999995</v>
      </c>
      <c r="C57" s="8">
        <v>371953.86</v>
      </c>
      <c r="D57" s="8">
        <f t="shared" si="3"/>
        <v>1028060.0599999999</v>
      </c>
      <c r="F57" s="8">
        <v>9526792.9699999988</v>
      </c>
      <c r="G57" s="8">
        <v>1953028.7800000003</v>
      </c>
      <c r="H57" s="8">
        <f t="shared" si="4"/>
        <v>11479821.75</v>
      </c>
      <c r="J57" s="8">
        <f t="shared" si="2"/>
        <v>12507881.810000001</v>
      </c>
      <c r="M57" s="68"/>
    </row>
    <row r="58" spans="1:13" ht="18" customHeight="1" x14ac:dyDescent="0.25">
      <c r="A58" s="7" t="s">
        <v>56</v>
      </c>
      <c r="B58" s="8">
        <v>1472827.45</v>
      </c>
      <c r="C58" s="8">
        <v>2414042.0299999998</v>
      </c>
      <c r="D58" s="8">
        <f t="shared" si="3"/>
        <v>3886869.4799999995</v>
      </c>
      <c r="F58" s="8">
        <v>21385748.570000004</v>
      </c>
      <c r="G58" s="8">
        <v>12567476.120000001</v>
      </c>
      <c r="H58" s="8">
        <f t="shared" si="4"/>
        <v>33953224.690000005</v>
      </c>
      <c r="J58" s="8">
        <f t="shared" si="2"/>
        <v>37840094.170000002</v>
      </c>
      <c r="M58" s="68"/>
    </row>
    <row r="59" spans="1:13" ht="18" customHeight="1" x14ac:dyDescent="0.25">
      <c r="A59" s="7" t="s">
        <v>57</v>
      </c>
      <c r="B59" s="8">
        <v>1013513.77</v>
      </c>
      <c r="C59" s="8">
        <v>1086461.43</v>
      </c>
      <c r="D59" s="8">
        <f t="shared" si="3"/>
        <v>2099975.2000000002</v>
      </c>
      <c r="F59" s="8">
        <v>14716422.379999997</v>
      </c>
      <c r="G59" s="8">
        <v>6221219.5699999994</v>
      </c>
      <c r="H59" s="8">
        <f t="shared" si="4"/>
        <v>20937641.949999996</v>
      </c>
      <c r="J59" s="8">
        <f t="shared" si="2"/>
        <v>23037617.149999995</v>
      </c>
      <c r="M59" s="68"/>
    </row>
    <row r="60" spans="1:13" ht="18" customHeight="1" x14ac:dyDescent="0.25">
      <c r="A60" s="7" t="s">
        <v>58</v>
      </c>
      <c r="B60" s="8">
        <v>542228.36</v>
      </c>
      <c r="C60" s="8">
        <v>160655.62</v>
      </c>
      <c r="D60" s="8">
        <f t="shared" si="3"/>
        <v>702883.98</v>
      </c>
      <c r="F60" s="8">
        <v>7873264.0400000019</v>
      </c>
      <c r="G60" s="8">
        <v>913113.75</v>
      </c>
      <c r="H60" s="8">
        <f t="shared" si="4"/>
        <v>8786377.7900000028</v>
      </c>
      <c r="J60" s="8">
        <f t="shared" si="2"/>
        <v>9489261.7700000033</v>
      </c>
      <c r="M60" s="68"/>
    </row>
    <row r="61" spans="1:13" ht="18" customHeight="1" x14ac:dyDescent="0.25">
      <c r="A61" s="7" t="s">
        <v>59</v>
      </c>
      <c r="B61" s="8">
        <v>1230780.31</v>
      </c>
      <c r="C61" s="8">
        <v>1455619.15</v>
      </c>
      <c r="D61" s="8">
        <f t="shared" si="3"/>
        <v>2686399.46</v>
      </c>
      <c r="F61" s="8">
        <v>17871175.799999997</v>
      </c>
      <c r="G61" s="8">
        <v>9074064.0500000007</v>
      </c>
      <c r="H61" s="8">
        <f t="shared" si="4"/>
        <v>26945239.849999998</v>
      </c>
      <c r="J61" s="8">
        <f t="shared" si="2"/>
        <v>29631639.309999999</v>
      </c>
      <c r="M61" s="68"/>
    </row>
    <row r="62" spans="1:13" ht="18" customHeight="1" x14ac:dyDescent="0.25">
      <c r="A62" s="7" t="s">
        <v>60</v>
      </c>
      <c r="B62" s="8">
        <v>581088.63</v>
      </c>
      <c r="C62" s="8">
        <v>174663.44</v>
      </c>
      <c r="D62" s="8">
        <f t="shared" si="3"/>
        <v>755752.07000000007</v>
      </c>
      <c r="F62" s="8">
        <v>8437522.879999999</v>
      </c>
      <c r="G62" s="8">
        <v>1097327.3699999999</v>
      </c>
      <c r="H62" s="8">
        <f t="shared" si="4"/>
        <v>9534850.2499999981</v>
      </c>
      <c r="J62" s="8">
        <f t="shared" si="2"/>
        <v>10290602.319999998</v>
      </c>
      <c r="M62" s="68"/>
    </row>
    <row r="63" spans="1:13" ht="18" customHeight="1" x14ac:dyDescent="0.25">
      <c r="A63" s="7" t="s">
        <v>61</v>
      </c>
      <c r="B63" s="8">
        <v>538990.84</v>
      </c>
      <c r="C63" s="8">
        <v>103809.92</v>
      </c>
      <c r="D63" s="8">
        <f t="shared" si="3"/>
        <v>642800.76</v>
      </c>
      <c r="F63" s="8">
        <v>7826254.6199999992</v>
      </c>
      <c r="G63" s="8">
        <v>777886.57</v>
      </c>
      <c r="H63" s="8">
        <f t="shared" si="4"/>
        <v>8604141.1899999995</v>
      </c>
      <c r="J63" s="8">
        <f t="shared" si="2"/>
        <v>9246941.9499999993</v>
      </c>
      <c r="M63" s="68"/>
    </row>
    <row r="64" spans="1:13" ht="18" customHeight="1" x14ac:dyDescent="0.25">
      <c r="A64" s="7" t="s">
        <v>62</v>
      </c>
      <c r="B64" s="8">
        <v>1220734.93</v>
      </c>
      <c r="C64" s="8">
        <v>1369848.39</v>
      </c>
      <c r="D64" s="8">
        <f t="shared" si="3"/>
        <v>2590583.3199999998</v>
      </c>
      <c r="F64" s="8">
        <v>17725314.889999997</v>
      </c>
      <c r="G64" s="8">
        <v>6846038.3600000013</v>
      </c>
      <c r="H64" s="8">
        <f t="shared" si="4"/>
        <v>24571353.25</v>
      </c>
      <c r="J64" s="8">
        <f t="shared" si="2"/>
        <v>27161936.57</v>
      </c>
      <c r="M64" s="68"/>
    </row>
    <row r="65" spans="1:13" ht="18" customHeight="1" x14ac:dyDescent="0.25">
      <c r="A65" s="10" t="s">
        <v>63</v>
      </c>
      <c r="B65" s="8">
        <v>631880.30000000005</v>
      </c>
      <c r="C65" s="8">
        <v>229160.93</v>
      </c>
      <c r="D65" s="8">
        <f t="shared" si="3"/>
        <v>861041.23</v>
      </c>
      <c r="F65" s="8">
        <v>9175028.1700000018</v>
      </c>
      <c r="G65" s="8">
        <v>1390822.61</v>
      </c>
      <c r="H65" s="8">
        <f t="shared" si="4"/>
        <v>10565850.780000001</v>
      </c>
      <c r="J65" s="8">
        <f t="shared" si="2"/>
        <v>11426892.010000002</v>
      </c>
      <c r="M65" s="68"/>
    </row>
    <row r="66" spans="1:13" ht="18" customHeight="1" x14ac:dyDescent="0.25">
      <c r="A66" s="7" t="s">
        <v>64</v>
      </c>
      <c r="B66" s="8">
        <v>714532.76</v>
      </c>
      <c r="C66" s="8">
        <v>398680.02</v>
      </c>
      <c r="D66" s="8">
        <f t="shared" si="3"/>
        <v>1113212.78</v>
      </c>
      <c r="F66" s="8">
        <v>10375158.33</v>
      </c>
      <c r="G66" s="8">
        <v>2663525.4500000002</v>
      </c>
      <c r="H66" s="8">
        <f t="shared" si="4"/>
        <v>13038683.780000001</v>
      </c>
      <c r="J66" s="8">
        <f t="shared" si="2"/>
        <v>14151896.560000001</v>
      </c>
      <c r="M66" s="68"/>
    </row>
    <row r="67" spans="1:13" ht="18" customHeight="1" x14ac:dyDescent="0.25">
      <c r="A67" s="7" t="s">
        <v>65</v>
      </c>
      <c r="B67" s="8">
        <v>529722.06999999995</v>
      </c>
      <c r="C67" s="8">
        <v>132911.43</v>
      </c>
      <c r="D67" s="8">
        <f t="shared" si="3"/>
        <v>662633.5</v>
      </c>
      <c r="F67" s="8">
        <v>7691670.1799999997</v>
      </c>
      <c r="G67" s="8">
        <v>1021446.9500000002</v>
      </c>
      <c r="H67" s="8">
        <f t="shared" si="4"/>
        <v>8713117.129999999</v>
      </c>
      <c r="J67" s="8">
        <f t="shared" si="2"/>
        <v>9375750.629999999</v>
      </c>
      <c r="M67" s="68"/>
    </row>
    <row r="68" spans="1:13" ht="18" customHeight="1" x14ac:dyDescent="0.25">
      <c r="A68" s="7" t="s">
        <v>66</v>
      </c>
      <c r="B68" s="8">
        <v>587977.17000000004</v>
      </c>
      <c r="C68" s="8">
        <v>459869.24</v>
      </c>
      <c r="D68" s="8">
        <f t="shared" ref="D68:D81" si="5">+C68+B68</f>
        <v>1047846.41</v>
      </c>
      <c r="F68" s="8">
        <v>8537545.9600000028</v>
      </c>
      <c r="G68" s="8">
        <v>2423541.9799999995</v>
      </c>
      <c r="H68" s="8">
        <f t="shared" ref="H68:H81" si="6">+F68+G68</f>
        <v>10961087.940000001</v>
      </c>
      <c r="J68" s="8">
        <f t="shared" si="2"/>
        <v>12008934.350000001</v>
      </c>
      <c r="M68" s="68"/>
    </row>
    <row r="69" spans="1:13" ht="18" customHeight="1" x14ac:dyDescent="0.25">
      <c r="A69" s="7" t="s">
        <v>67</v>
      </c>
      <c r="B69" s="8">
        <v>995067</v>
      </c>
      <c r="C69" s="8">
        <v>1201116.55</v>
      </c>
      <c r="D69" s="8">
        <f t="shared" si="5"/>
        <v>2196183.5499999998</v>
      </c>
      <c r="E69" s="51"/>
      <c r="F69" s="8">
        <v>14448571.470000001</v>
      </c>
      <c r="G69" s="8">
        <v>6583019.8899999987</v>
      </c>
      <c r="H69" s="8">
        <f t="shared" si="6"/>
        <v>21031591.359999999</v>
      </c>
      <c r="I69" s="51"/>
      <c r="J69" s="8">
        <f t="shared" ref="J69:J81" si="7">+D69+H69</f>
        <v>23227774.91</v>
      </c>
      <c r="M69" s="68"/>
    </row>
    <row r="70" spans="1:13" ht="18" customHeight="1" x14ac:dyDescent="0.25">
      <c r="A70" s="7" t="s">
        <v>68</v>
      </c>
      <c r="B70" s="8">
        <v>629600.93000000005</v>
      </c>
      <c r="C70" s="8">
        <v>220731.8</v>
      </c>
      <c r="D70" s="8">
        <f t="shared" si="5"/>
        <v>850332.73</v>
      </c>
      <c r="E70" s="51"/>
      <c r="F70" s="8">
        <v>9141931.1999999993</v>
      </c>
      <c r="G70" s="8">
        <v>1829574.5999999996</v>
      </c>
      <c r="H70" s="8">
        <f t="shared" si="6"/>
        <v>10971505.799999999</v>
      </c>
      <c r="I70" s="51"/>
      <c r="J70" s="8">
        <f t="shared" si="7"/>
        <v>11821838.529999999</v>
      </c>
      <c r="M70" s="68"/>
    </row>
    <row r="71" spans="1:13" ht="18" customHeight="1" x14ac:dyDescent="0.25">
      <c r="A71" s="7" t="s">
        <v>69</v>
      </c>
      <c r="B71" s="8">
        <v>1009852.66</v>
      </c>
      <c r="C71" s="8">
        <v>1197587.44</v>
      </c>
      <c r="D71" s="8">
        <f t="shared" si="5"/>
        <v>2207440.1</v>
      </c>
      <c r="F71" s="8">
        <v>14663262.250000002</v>
      </c>
      <c r="G71" s="8">
        <v>7545429.5100000016</v>
      </c>
      <c r="H71" s="8">
        <f t="shared" si="6"/>
        <v>22208691.760000005</v>
      </c>
      <c r="J71" s="8">
        <f t="shared" si="7"/>
        <v>24416131.860000007</v>
      </c>
      <c r="M71" s="68"/>
    </row>
    <row r="72" spans="1:13" ht="18" customHeight="1" x14ac:dyDescent="0.25">
      <c r="A72" s="7" t="s">
        <v>70</v>
      </c>
      <c r="B72" s="8">
        <v>2366482.5499999998</v>
      </c>
      <c r="C72" s="8">
        <v>3687478.03</v>
      </c>
      <c r="D72" s="8">
        <f t="shared" si="5"/>
        <v>6053960.5800000001</v>
      </c>
      <c r="F72" s="8">
        <v>34361799.159999996</v>
      </c>
      <c r="G72" s="8">
        <v>19770641.640000001</v>
      </c>
      <c r="H72" s="8">
        <f t="shared" si="6"/>
        <v>54132440.799999997</v>
      </c>
      <c r="J72" s="8">
        <f t="shared" si="7"/>
        <v>60186401.379999995</v>
      </c>
      <c r="M72" s="68"/>
    </row>
    <row r="73" spans="1:13" ht="18" customHeight="1" x14ac:dyDescent="0.25">
      <c r="A73" s="7" t="s">
        <v>71</v>
      </c>
      <c r="B73" s="8">
        <v>593534.4</v>
      </c>
      <c r="C73" s="8">
        <v>213850.05</v>
      </c>
      <c r="D73" s="8">
        <f t="shared" si="5"/>
        <v>807384.45</v>
      </c>
      <c r="F73" s="8">
        <v>8618238.040000001</v>
      </c>
      <c r="G73" s="8">
        <v>1288736.6700000002</v>
      </c>
      <c r="H73" s="8">
        <f t="shared" si="6"/>
        <v>9906974.7100000009</v>
      </c>
      <c r="J73" s="8">
        <f t="shared" si="7"/>
        <v>10714359.16</v>
      </c>
      <c r="M73" s="68"/>
    </row>
    <row r="74" spans="1:13" ht="18" customHeight="1" x14ac:dyDescent="0.25">
      <c r="A74" s="7" t="s">
        <v>72</v>
      </c>
      <c r="B74" s="8">
        <v>664124.34</v>
      </c>
      <c r="C74" s="8">
        <v>432912.32</v>
      </c>
      <c r="D74" s="8">
        <f t="shared" si="5"/>
        <v>1097036.6599999999</v>
      </c>
      <c r="F74" s="8">
        <v>9643218.0300000012</v>
      </c>
      <c r="G74" s="8">
        <v>2519848.37</v>
      </c>
      <c r="H74" s="8">
        <f t="shared" si="6"/>
        <v>12163066.400000002</v>
      </c>
      <c r="J74" s="8">
        <f t="shared" si="7"/>
        <v>13260103.060000002</v>
      </c>
      <c r="M74" s="68"/>
    </row>
    <row r="75" spans="1:13" ht="18" customHeight="1" x14ac:dyDescent="0.25">
      <c r="A75" s="7" t="s">
        <v>73</v>
      </c>
      <c r="B75" s="8">
        <v>541754.32999999996</v>
      </c>
      <c r="C75" s="8">
        <v>128554.36</v>
      </c>
      <c r="D75" s="8">
        <f t="shared" si="5"/>
        <v>670308.68999999994</v>
      </c>
      <c r="F75" s="8">
        <v>7866380.9999999991</v>
      </c>
      <c r="G75" s="8">
        <v>750431.80999999994</v>
      </c>
      <c r="H75" s="8">
        <f t="shared" si="6"/>
        <v>8616812.8099999987</v>
      </c>
      <c r="J75" s="8">
        <f t="shared" si="7"/>
        <v>9287121.4999999981</v>
      </c>
      <c r="M75" s="68"/>
    </row>
    <row r="76" spans="1:13" ht="18" customHeight="1" x14ac:dyDescent="0.25">
      <c r="A76" s="7" t="s">
        <v>74</v>
      </c>
      <c r="B76" s="8">
        <v>1205061.73</v>
      </c>
      <c r="C76" s="8">
        <v>1627364.3</v>
      </c>
      <c r="D76" s="8">
        <f t="shared" si="5"/>
        <v>2832426.0300000003</v>
      </c>
      <c r="F76" s="8">
        <v>17497736.859999996</v>
      </c>
      <c r="G76" s="8">
        <v>8629142.1800000016</v>
      </c>
      <c r="H76" s="8">
        <f t="shared" si="6"/>
        <v>26126879.039999999</v>
      </c>
      <c r="J76" s="8">
        <f t="shared" si="7"/>
        <v>28959305.07</v>
      </c>
      <c r="M76" s="68"/>
    </row>
    <row r="77" spans="1:13" ht="18" customHeight="1" x14ac:dyDescent="0.25">
      <c r="A77" s="7" t="s">
        <v>75</v>
      </c>
      <c r="B77" s="8">
        <v>745304.28</v>
      </c>
      <c r="C77" s="8">
        <v>561792.43999999994</v>
      </c>
      <c r="D77" s="8">
        <f t="shared" si="5"/>
        <v>1307096.72</v>
      </c>
      <c r="F77" s="8">
        <v>10821966.969999999</v>
      </c>
      <c r="G77" s="8">
        <v>3258829.58</v>
      </c>
      <c r="H77" s="8">
        <f t="shared" si="6"/>
        <v>14080796.549999999</v>
      </c>
      <c r="J77" s="8">
        <f t="shared" si="7"/>
        <v>15387893.27</v>
      </c>
      <c r="M77" s="68"/>
    </row>
    <row r="78" spans="1:13" ht="18" customHeight="1" x14ac:dyDescent="0.25">
      <c r="A78" s="7" t="s">
        <v>76</v>
      </c>
      <c r="B78" s="8">
        <v>532999.92000000004</v>
      </c>
      <c r="C78" s="8">
        <v>104162.82</v>
      </c>
      <c r="D78" s="8">
        <f t="shared" si="5"/>
        <v>637162.74</v>
      </c>
      <c r="F78" s="8">
        <v>7739265.3099999996</v>
      </c>
      <c r="G78" s="8">
        <v>701025.32999999984</v>
      </c>
      <c r="H78" s="8">
        <f t="shared" si="6"/>
        <v>8440290.6399999987</v>
      </c>
      <c r="J78" s="8">
        <f t="shared" si="7"/>
        <v>9077453.379999999</v>
      </c>
      <c r="M78" s="68"/>
    </row>
    <row r="79" spans="1:13" ht="18" customHeight="1" x14ac:dyDescent="0.25">
      <c r="A79" s="7" t="s">
        <v>77</v>
      </c>
      <c r="B79" s="8">
        <v>694976.55</v>
      </c>
      <c r="C79" s="8">
        <v>601508.42000000004</v>
      </c>
      <c r="D79" s="8">
        <f t="shared" si="5"/>
        <v>1296484.9700000002</v>
      </c>
      <c r="F79" s="8">
        <v>10091198.279999999</v>
      </c>
      <c r="G79" s="8">
        <v>3277199.8899999997</v>
      </c>
      <c r="H79" s="8">
        <f t="shared" si="6"/>
        <v>13368398.169999998</v>
      </c>
      <c r="J79" s="8">
        <f t="shared" si="7"/>
        <v>14664883.139999999</v>
      </c>
      <c r="M79" s="68"/>
    </row>
    <row r="80" spans="1:13" ht="18" customHeight="1" x14ac:dyDescent="0.25">
      <c r="A80" s="7" t="s">
        <v>78</v>
      </c>
      <c r="B80" s="8">
        <v>550952.5</v>
      </c>
      <c r="C80" s="8">
        <v>118333.53</v>
      </c>
      <c r="D80" s="8">
        <f t="shared" si="5"/>
        <v>669286.03</v>
      </c>
      <c r="F80" s="8">
        <v>7999940.3600000003</v>
      </c>
      <c r="G80" s="8">
        <v>1185213.3500000001</v>
      </c>
      <c r="H80" s="8">
        <f t="shared" si="6"/>
        <v>9185153.7100000009</v>
      </c>
      <c r="J80" s="8">
        <f t="shared" si="7"/>
        <v>9854439.7400000002</v>
      </c>
      <c r="M80" s="68"/>
    </row>
    <row r="81" spans="1:13" ht="18" customHeight="1" x14ac:dyDescent="0.25">
      <c r="A81" s="7" t="s">
        <v>79</v>
      </c>
      <c r="B81" s="8">
        <v>2276023.75</v>
      </c>
      <c r="C81" s="8">
        <v>2951646.53</v>
      </c>
      <c r="D81" s="8">
        <f t="shared" si="5"/>
        <v>5227670.2799999993</v>
      </c>
      <c r="E81" s="52"/>
      <c r="F81" s="8">
        <v>33048319.259999994</v>
      </c>
      <c r="G81" s="8">
        <v>16691850.100000001</v>
      </c>
      <c r="H81" s="8">
        <f t="shared" si="6"/>
        <v>49740169.359999999</v>
      </c>
      <c r="I81" s="52"/>
      <c r="J81" s="8">
        <f t="shared" si="7"/>
        <v>54967839.640000001</v>
      </c>
      <c r="M81" s="68"/>
    </row>
    <row r="82" spans="1:13" s="14" customFormat="1" ht="18" customHeight="1" x14ac:dyDescent="0.2">
      <c r="A82" s="11" t="s">
        <v>107</v>
      </c>
      <c r="B82" s="12">
        <f>+SUM(B4:B81)</f>
        <v>100857177.31</v>
      </c>
      <c r="C82" s="13">
        <f>+SUM(C4:C81)</f>
        <v>135734721.44999999</v>
      </c>
      <c r="D82" s="13">
        <f>+SUM(D4:D81)</f>
        <v>236591898.75999993</v>
      </c>
      <c r="F82" s="50">
        <f>+SUM(F4:F81)</f>
        <v>1464466351.9599998</v>
      </c>
      <c r="G82" s="50">
        <f>+SUM(G4:G81)</f>
        <v>740187721.06000006</v>
      </c>
      <c r="H82" s="13">
        <f>+SUM(H4:H81)</f>
        <v>2204654073.02</v>
      </c>
      <c r="J82" s="13">
        <f>+SUM(J4:J81)</f>
        <v>2441245971.7800007</v>
      </c>
    </row>
    <row r="83" spans="1:13" ht="14.25" x14ac:dyDescent="0.3">
      <c r="A83" s="15"/>
      <c r="B83" s="15"/>
      <c r="F83" s="16"/>
      <c r="G83" s="16"/>
      <c r="H83" s="16"/>
    </row>
    <row r="84" spans="1:13" ht="14.25" x14ac:dyDescent="0.3">
      <c r="J84" s="16" t="s">
        <v>81</v>
      </c>
    </row>
  </sheetData>
  <sortState ref="A4:K81">
    <sortCondition ref="A4:A81"/>
  </sortState>
  <mergeCells count="6">
    <mergeCell ref="B2:D2"/>
    <mergeCell ref="A2:A3"/>
    <mergeCell ref="H2:H3"/>
    <mergeCell ref="J2:J3"/>
    <mergeCell ref="F2:F3"/>
    <mergeCell ref="G2:G3"/>
  </mergeCells>
  <printOptions horizontalCentered="1"/>
  <pageMargins left="0.35433070866141736" right="0.39370078740157483" top="0.23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3"/>
  <sheetViews>
    <sheetView showGridLines="0" workbookViewId="0">
      <selection activeCell="H25" sqref="H25"/>
    </sheetView>
  </sheetViews>
  <sheetFormatPr baseColWidth="10" defaultRowHeight="13.5" x14ac:dyDescent="0.25"/>
  <cols>
    <col min="1" max="1" width="27.28515625" style="18" customWidth="1"/>
    <col min="2" max="4" width="18.7109375" style="18" customWidth="1"/>
    <col min="5" max="5" width="5.5703125" style="9" customWidth="1"/>
    <col min="6" max="6" width="16.5703125" style="9" bestFit="1" customWidth="1"/>
    <col min="7" max="16384" width="11.42578125" style="9"/>
  </cols>
  <sheetData>
    <row r="1" spans="1:6" ht="18" customHeight="1" x14ac:dyDescent="0.25">
      <c r="A1" s="76" t="s">
        <v>112</v>
      </c>
      <c r="B1" s="77"/>
      <c r="C1" s="77"/>
      <c r="D1" s="78"/>
    </row>
    <row r="3" spans="1:6" s="2" customFormat="1" ht="18" customHeight="1" x14ac:dyDescent="0.2">
      <c r="A3" s="41"/>
      <c r="B3" s="69" t="s">
        <v>101</v>
      </c>
      <c r="C3" s="70"/>
      <c r="D3" s="71"/>
    </row>
    <row r="4" spans="1:6" s="1" customFormat="1" ht="18" customHeight="1" x14ac:dyDescent="0.2">
      <c r="A4" s="23" t="s">
        <v>84</v>
      </c>
      <c r="B4" s="23" t="s">
        <v>83</v>
      </c>
      <c r="C4" s="23" t="s">
        <v>82</v>
      </c>
      <c r="D4" s="23" t="s">
        <v>80</v>
      </c>
    </row>
    <row r="5" spans="1:6" s="2" customFormat="1" ht="18" customHeight="1" x14ac:dyDescent="0.2">
      <c r="A5" s="56" t="s">
        <v>113</v>
      </c>
      <c r="B5" s="22">
        <f>+B17+B11</f>
        <v>1565323529.2699997</v>
      </c>
      <c r="C5" s="22">
        <f>+C17+C11</f>
        <v>875922442.50999999</v>
      </c>
      <c r="D5" s="22">
        <f>+B5+C5</f>
        <v>2441245971.7799997</v>
      </c>
    </row>
    <row r="6" spans="1:6" s="2" customFormat="1" ht="18" customHeight="1" x14ac:dyDescent="0.2">
      <c r="A6" s="56" t="s">
        <v>114</v>
      </c>
      <c r="B6" s="22">
        <f>+B18+B12</f>
        <v>1035060841.3300002</v>
      </c>
      <c r="C6" s="22">
        <f>+C18+C12</f>
        <v>613128090.03999972</v>
      </c>
      <c r="D6" s="22">
        <f>+B6+C6</f>
        <v>1648188931.3699999</v>
      </c>
    </row>
    <row r="7" spans="1:6" s="2" customFormat="1" ht="18" customHeight="1" x14ac:dyDescent="0.2">
      <c r="A7" s="21"/>
      <c r="B7" s="20">
        <f>+B5/B6-1</f>
        <v>0.51230098441231653</v>
      </c>
      <c r="C7" s="20">
        <f>+C5/C6-1</f>
        <v>0.42861248202289337</v>
      </c>
      <c r="D7" s="20">
        <f>+D5/D6-1</f>
        <v>0.48116876974219136</v>
      </c>
    </row>
    <row r="8" spans="1:6" x14ac:dyDescent="0.25">
      <c r="B8" s="19"/>
      <c r="C8" s="19"/>
      <c r="D8" s="19"/>
    </row>
    <row r="9" spans="1:6" s="2" customFormat="1" ht="18" customHeight="1" x14ac:dyDescent="0.2">
      <c r="A9" s="41"/>
      <c r="B9" s="69" t="s">
        <v>102</v>
      </c>
      <c r="C9" s="70"/>
      <c r="D9" s="71"/>
    </row>
    <row r="10" spans="1:6" s="1" customFormat="1" ht="18" customHeight="1" x14ac:dyDescent="0.2">
      <c r="A10" s="23" t="s">
        <v>84</v>
      </c>
      <c r="B10" s="23" t="s">
        <v>83</v>
      </c>
      <c r="C10" s="23" t="s">
        <v>82</v>
      </c>
      <c r="D10" s="23" t="s">
        <v>80</v>
      </c>
    </row>
    <row r="11" spans="1:6" s="2" customFormat="1" ht="18" customHeight="1" x14ac:dyDescent="0.2">
      <c r="A11" s="56" t="s">
        <v>113</v>
      </c>
      <c r="B11" s="22">
        <f>+'Gtía Noviembre - Diciembre 2019'!F82</f>
        <v>1464466351.9599998</v>
      </c>
      <c r="C11" s="22">
        <f>+'Gtía Noviembre - Diciembre 2019'!G82</f>
        <v>740187721.06000006</v>
      </c>
      <c r="D11" s="22">
        <f>+B11+C11</f>
        <v>2204654073.02</v>
      </c>
    </row>
    <row r="12" spans="1:6" s="2" customFormat="1" ht="18" customHeight="1" x14ac:dyDescent="0.2">
      <c r="A12" s="56" t="s">
        <v>114</v>
      </c>
      <c r="B12" s="22">
        <v>978564992.32000017</v>
      </c>
      <c r="C12" s="22">
        <v>513110425.5199998</v>
      </c>
      <c r="D12" s="22">
        <f>+B12+C12</f>
        <v>1491675417.8399999</v>
      </c>
      <c r="F12" s="60"/>
    </row>
    <row r="13" spans="1:6" s="2" customFormat="1" ht="18" customHeight="1" x14ac:dyDescent="0.2">
      <c r="A13" s="21"/>
      <c r="B13" s="20">
        <f>+B11/B12-1</f>
        <v>0.4965448012686573</v>
      </c>
      <c r="C13" s="20">
        <f>+C11/C12-1</f>
        <v>0.44255053931105381</v>
      </c>
      <c r="D13" s="20">
        <f>+D11/D12-1</f>
        <v>0.47797171331845045</v>
      </c>
    </row>
    <row r="14" spans="1:6" x14ac:dyDescent="0.25">
      <c r="B14" s="19"/>
      <c r="C14" s="19"/>
      <c r="D14" s="19"/>
    </row>
    <row r="15" spans="1:6" s="2" customFormat="1" ht="18" customHeight="1" x14ac:dyDescent="0.2">
      <c r="A15" s="41"/>
      <c r="B15" s="69" t="s">
        <v>95</v>
      </c>
      <c r="C15" s="70"/>
      <c r="D15" s="71"/>
    </row>
    <row r="16" spans="1:6" s="1" customFormat="1" ht="18" customHeight="1" x14ac:dyDescent="0.2">
      <c r="A16" s="23" t="s">
        <v>84</v>
      </c>
      <c r="B16" s="23" t="s">
        <v>83</v>
      </c>
      <c r="C16" s="23" t="s">
        <v>82</v>
      </c>
      <c r="D16" s="23" t="s">
        <v>80</v>
      </c>
    </row>
    <row r="17" spans="1:5" s="2" customFormat="1" ht="18" customHeight="1" x14ac:dyDescent="0.2">
      <c r="A17" s="56" t="s">
        <v>113</v>
      </c>
      <c r="B17" s="22">
        <f>+'Gtía Noviembre - Diciembre 2019'!B82</f>
        <v>100857177.31</v>
      </c>
      <c r="C17" s="22">
        <f>+'Gtía Noviembre - Diciembre 2019'!C82</f>
        <v>135734721.44999999</v>
      </c>
      <c r="D17" s="22">
        <f>+B17+C17</f>
        <v>236591898.75999999</v>
      </c>
    </row>
    <row r="18" spans="1:5" s="2" customFormat="1" ht="18" customHeight="1" x14ac:dyDescent="0.2">
      <c r="A18" s="56" t="s">
        <v>114</v>
      </c>
      <c r="B18" s="22">
        <v>56495849.00999999</v>
      </c>
      <c r="C18" s="22">
        <v>100017664.51999997</v>
      </c>
      <c r="D18" s="22">
        <f>+B18+C18</f>
        <v>156513513.52999997</v>
      </c>
    </row>
    <row r="19" spans="1:5" s="2" customFormat="1" ht="18" customHeight="1" x14ac:dyDescent="0.2">
      <c r="A19" s="21"/>
      <c r="B19" s="20">
        <f>+B17/B18-1</f>
        <v>0.78521394186231053</v>
      </c>
      <c r="C19" s="20">
        <f>+C17/C18-1</f>
        <v>0.35710748797636516</v>
      </c>
      <c r="D19" s="20">
        <f>+D17/D18-1</f>
        <v>0.51163879350680386</v>
      </c>
    </row>
    <row r="20" spans="1:5" s="29" customFormat="1" ht="23.25" customHeight="1" x14ac:dyDescent="0.2">
      <c r="A20" s="43" t="s">
        <v>85</v>
      </c>
      <c r="B20" s="44"/>
      <c r="C20" s="44"/>
      <c r="D20" s="44"/>
      <c r="E20" s="45"/>
    </row>
    <row r="21" spans="1:5" s="29" customFormat="1" ht="18" customHeight="1" x14ac:dyDescent="0.2">
      <c r="A21" s="46" t="s">
        <v>86</v>
      </c>
      <c r="B21" s="44"/>
      <c r="C21" s="44"/>
      <c r="D21" s="44"/>
      <c r="E21" s="45"/>
    </row>
    <row r="22" spans="1:5" ht="27" customHeight="1" x14ac:dyDescent="0.25">
      <c r="A22" s="79" t="s">
        <v>115</v>
      </c>
      <c r="B22" s="79"/>
      <c r="C22" s="79"/>
      <c r="D22" s="79"/>
      <c r="E22" s="79"/>
    </row>
    <row r="23" spans="1:5" ht="41.25" customHeight="1" x14ac:dyDescent="0.25">
      <c r="A23" s="79" t="s">
        <v>116</v>
      </c>
      <c r="B23" s="79"/>
      <c r="C23" s="79"/>
      <c r="D23" s="79"/>
      <c r="E23" s="79"/>
    </row>
    <row r="24" spans="1:5" x14ac:dyDescent="0.25">
      <c r="A24" s="47"/>
      <c r="B24" s="48"/>
      <c r="C24" s="48"/>
      <c r="D24" s="48"/>
      <c r="E24" s="17"/>
    </row>
    <row r="25" spans="1:5" s="29" customFormat="1" ht="18" customHeight="1" x14ac:dyDescent="0.2">
      <c r="A25" s="46" t="s">
        <v>87</v>
      </c>
      <c r="B25" s="44"/>
      <c r="C25" s="44"/>
      <c r="D25" s="44"/>
      <c r="E25" s="45"/>
    </row>
    <row r="26" spans="1:5" ht="27" customHeight="1" x14ac:dyDescent="0.25">
      <c r="A26" s="79" t="s">
        <v>117</v>
      </c>
      <c r="B26" s="79"/>
      <c r="C26" s="79"/>
      <c r="D26" s="79"/>
      <c r="E26" s="79"/>
    </row>
    <row r="27" spans="1:5" ht="27.75" customHeight="1" x14ac:dyDescent="0.25">
      <c r="A27" s="81" t="s">
        <v>118</v>
      </c>
      <c r="B27" s="81"/>
      <c r="C27" s="81"/>
      <c r="D27" s="81"/>
      <c r="E27" s="81"/>
    </row>
    <row r="28" spans="1:5" x14ac:dyDescent="0.25">
      <c r="A28" s="57"/>
      <c r="B28" s="57"/>
      <c r="C28" s="57"/>
      <c r="D28" s="57"/>
      <c r="E28" s="57"/>
    </row>
    <row r="29" spans="1:5" ht="18" customHeight="1" x14ac:dyDescent="0.25">
      <c r="A29" s="42"/>
      <c r="E29" s="49" t="s">
        <v>106</v>
      </c>
    </row>
    <row r="30" spans="1:5" ht="31.5" customHeight="1" x14ac:dyDescent="0.25">
      <c r="A30" s="80"/>
      <c r="B30" s="80"/>
      <c r="C30" s="80"/>
      <c r="D30" s="80"/>
      <c r="E30" s="80"/>
    </row>
    <row r="32" spans="1:5" ht="81.75" customHeight="1" x14ac:dyDescent="0.25">
      <c r="A32" s="80"/>
      <c r="B32" s="80"/>
      <c r="C32" s="80"/>
      <c r="D32" s="80"/>
      <c r="E32" s="80"/>
    </row>
    <row r="33" spans="1:5" ht="48.75" customHeight="1" x14ac:dyDescent="0.25">
      <c r="A33" s="80"/>
      <c r="B33" s="80"/>
      <c r="C33" s="80"/>
      <c r="D33" s="80"/>
      <c r="E33" s="80"/>
    </row>
  </sheetData>
  <mergeCells count="11">
    <mergeCell ref="A32:E32"/>
    <mergeCell ref="A33:E33"/>
    <mergeCell ref="A27:E27"/>
    <mergeCell ref="A26:E26"/>
    <mergeCell ref="A23:E23"/>
    <mergeCell ref="A30:E30"/>
    <mergeCell ref="A1:D1"/>
    <mergeCell ref="B9:D9"/>
    <mergeCell ref="B15:D15"/>
    <mergeCell ref="B3:D3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zoomScale="80" zoomScaleNormal="80" workbookViewId="0">
      <selection activeCell="Q10" sqref="Q10"/>
    </sheetView>
  </sheetViews>
  <sheetFormatPr baseColWidth="10" defaultRowHeight="16.5" x14ac:dyDescent="0.3"/>
  <cols>
    <col min="1" max="2" width="29.140625" style="25" customWidth="1"/>
    <col min="3" max="3" width="29.140625" customWidth="1"/>
    <col min="4" max="4" width="29" style="53" customWidth="1"/>
    <col min="5" max="5" width="30.140625" style="53" customWidth="1"/>
    <col min="6" max="6" width="29.85546875" style="53" customWidth="1"/>
    <col min="7" max="7" width="11.42578125" style="53"/>
    <col min="8" max="8" width="19.140625" style="54" customWidth="1"/>
    <col min="9" max="9" width="19.28515625" style="54" customWidth="1"/>
    <col min="10" max="12" width="11.42578125" style="54"/>
    <col min="13" max="13" width="11.42578125" style="53"/>
    <col min="14" max="14" width="11.42578125" style="67"/>
    <col min="15" max="15" width="19.42578125" style="67" bestFit="1" customWidth="1"/>
    <col min="16" max="16" width="18" style="67" bestFit="1" customWidth="1"/>
    <col min="17" max="17" width="14.85546875" style="67" bestFit="1" customWidth="1"/>
    <col min="18" max="18" width="16.7109375" style="67" bestFit="1" customWidth="1"/>
    <col min="19" max="19" width="11.42578125" style="67"/>
    <col min="20" max="20" width="11.42578125" style="53"/>
    <col min="21" max="22" width="11.42578125" style="54"/>
  </cols>
  <sheetData>
    <row r="1" spans="1:22" s="24" customFormat="1" ht="22.5" customHeight="1" x14ac:dyDescent="0.3">
      <c r="A1" s="86" t="s">
        <v>112</v>
      </c>
      <c r="B1" s="86"/>
      <c r="C1" s="86"/>
      <c r="D1" s="25"/>
      <c r="E1" s="35"/>
      <c r="F1" s="36"/>
      <c r="G1" s="53"/>
      <c r="H1" s="87"/>
      <c r="I1" s="87"/>
      <c r="J1" s="87"/>
      <c r="K1" s="87"/>
      <c r="L1" s="87"/>
      <c r="M1" s="58"/>
      <c r="N1" s="66"/>
      <c r="O1" s="66"/>
      <c r="P1" s="66"/>
      <c r="Q1" s="66"/>
      <c r="R1" s="66"/>
      <c r="S1" s="66"/>
      <c r="T1" s="58"/>
      <c r="U1" s="55"/>
      <c r="V1" s="55"/>
    </row>
    <row r="2" spans="1:22" ht="12.75" customHeight="1" thickBot="1" x14ac:dyDescent="0.35">
      <c r="D2" s="35"/>
      <c r="E2" s="35"/>
      <c r="F2" s="36"/>
      <c r="H2" s="18"/>
      <c r="I2" s="18"/>
      <c r="J2"/>
      <c r="K2"/>
      <c r="L2"/>
    </row>
    <row r="3" spans="1:22" ht="36" customHeight="1" thickBot="1" x14ac:dyDescent="0.35">
      <c r="A3" s="82" t="s">
        <v>88</v>
      </c>
      <c r="B3" s="83"/>
      <c r="C3" s="53"/>
      <c r="D3" s="35"/>
      <c r="E3" s="35"/>
      <c r="F3" s="36"/>
      <c r="H3" s="88" t="s">
        <v>91</v>
      </c>
      <c r="I3" s="88"/>
      <c r="J3" s="88"/>
      <c r="K3" s="88"/>
      <c r="L3" s="88"/>
    </row>
    <row r="4" spans="1:22" ht="36" customHeight="1" thickTop="1" thickBot="1" x14ac:dyDescent="0.35">
      <c r="A4" s="31" t="s">
        <v>89</v>
      </c>
      <c r="B4" s="31" t="s">
        <v>90</v>
      </c>
      <c r="C4" s="53"/>
      <c r="D4" s="35"/>
      <c r="E4" s="35"/>
      <c r="F4" s="36"/>
      <c r="H4" s="1"/>
      <c r="I4" s="1"/>
      <c r="J4" s="1"/>
      <c r="K4" s="1"/>
      <c r="L4" s="1"/>
      <c r="O4" s="89"/>
      <c r="P4" s="90" t="s">
        <v>102</v>
      </c>
      <c r="Q4" s="90" t="s">
        <v>95</v>
      </c>
      <c r="R4" s="90" t="s">
        <v>80</v>
      </c>
    </row>
    <row r="5" spans="1:22" ht="36" customHeight="1" thickBot="1" x14ac:dyDescent="0.35">
      <c r="A5" s="34">
        <v>0.4763</v>
      </c>
      <c r="B5" s="34">
        <v>0.41870000000000002</v>
      </c>
      <c r="C5" s="53"/>
      <c r="D5" s="35"/>
      <c r="E5" s="35"/>
      <c r="F5" s="36"/>
      <c r="H5" s="2"/>
      <c r="I5" s="2"/>
      <c r="J5" s="2"/>
      <c r="K5" s="2"/>
      <c r="L5" s="2"/>
      <c r="O5" s="91" t="s">
        <v>84</v>
      </c>
      <c r="P5" s="90" t="s">
        <v>80</v>
      </c>
      <c r="Q5" s="90" t="s">
        <v>80</v>
      </c>
      <c r="R5" s="90"/>
    </row>
    <row r="6" spans="1:22" ht="12.75" customHeight="1" thickBot="1" x14ac:dyDescent="0.35">
      <c r="C6" s="53"/>
      <c r="D6" s="35"/>
      <c r="E6" s="35"/>
      <c r="F6" s="36"/>
      <c r="H6" s="2"/>
      <c r="I6" s="2"/>
      <c r="J6" s="2"/>
      <c r="K6" s="2"/>
      <c r="L6" s="2"/>
      <c r="O6" s="89" t="s">
        <v>114</v>
      </c>
      <c r="P6" s="92">
        <f>+Observaciones!D12</f>
        <v>1491675417.8399999</v>
      </c>
      <c r="Q6" s="92">
        <f>+Observaciones!D18</f>
        <v>156513513.52999997</v>
      </c>
      <c r="R6" s="92">
        <f>+P6+Q6</f>
        <v>1648188931.3699999</v>
      </c>
    </row>
    <row r="7" spans="1:22" ht="36" customHeight="1" thickBot="1" x14ac:dyDescent="0.35">
      <c r="A7" s="82" t="s">
        <v>91</v>
      </c>
      <c r="B7" s="83"/>
      <c r="C7" s="53"/>
      <c r="D7" s="35"/>
      <c r="E7" s="35"/>
      <c r="F7" s="36"/>
      <c r="H7" s="2"/>
      <c r="I7" s="2"/>
      <c r="J7" s="2"/>
      <c r="K7" s="2"/>
      <c r="L7" s="2"/>
      <c r="O7" s="89" t="s">
        <v>113</v>
      </c>
      <c r="P7" s="92">
        <f>+Observaciones!D11</f>
        <v>2204654073.02</v>
      </c>
      <c r="Q7" s="92">
        <f>+Observaciones!D17</f>
        <v>236591898.75999999</v>
      </c>
      <c r="R7" s="92">
        <f>+P7+Q7</f>
        <v>2441245971.7799997</v>
      </c>
    </row>
    <row r="8" spans="1:22" ht="36" customHeight="1" thickTop="1" thickBot="1" x14ac:dyDescent="0.35">
      <c r="A8" s="31" t="s">
        <v>92</v>
      </c>
      <c r="B8" s="31" t="s">
        <v>93</v>
      </c>
      <c r="C8" s="53"/>
      <c r="D8" s="35"/>
      <c r="E8" s="35"/>
      <c r="F8" s="36"/>
      <c r="H8" s="18"/>
      <c r="I8" s="19"/>
      <c r="J8"/>
      <c r="K8"/>
      <c r="L8"/>
      <c r="O8" s="89"/>
      <c r="P8" s="93">
        <f>+P7/P6-1</f>
        <v>0.47797171331845045</v>
      </c>
      <c r="Q8" s="93">
        <f>+Q7/Q6-1</f>
        <v>0.51163879350680386</v>
      </c>
      <c r="R8" s="93">
        <f>+R7/R6-1</f>
        <v>0.48116876974219136</v>
      </c>
    </row>
    <row r="9" spans="1:22" ht="36" customHeight="1" thickBot="1" x14ac:dyDescent="0.35">
      <c r="A9" s="32">
        <f>+Observaciones!B7</f>
        <v>0.51230098441231653</v>
      </c>
      <c r="B9" s="33">
        <f>+Observaciones!C7</f>
        <v>0.42861248202289337</v>
      </c>
      <c r="C9" s="53"/>
      <c r="D9" s="35"/>
      <c r="E9" s="35"/>
      <c r="F9" s="36"/>
      <c r="H9" s="41"/>
      <c r="I9" s="2"/>
      <c r="J9" s="2"/>
      <c r="K9" s="2"/>
      <c r="L9" s="2"/>
      <c r="O9" s="94"/>
      <c r="P9" s="95"/>
      <c r="Q9" s="94"/>
      <c r="R9" s="94"/>
    </row>
    <row r="10" spans="1:22" ht="36" customHeight="1" thickBot="1" x14ac:dyDescent="0.35">
      <c r="A10" s="84">
        <f>+Observaciones!D7</f>
        <v>0.48116876974219136</v>
      </c>
      <c r="B10" s="85"/>
      <c r="C10" s="53"/>
      <c r="D10" s="35"/>
      <c r="E10" s="35"/>
      <c r="F10" s="36"/>
      <c r="H10" s="27"/>
      <c r="I10" s="28"/>
      <c r="J10"/>
      <c r="K10"/>
      <c r="L10"/>
    </row>
    <row r="11" spans="1:22" ht="17.25" x14ac:dyDescent="0.3">
      <c r="A11" s="40" t="s">
        <v>94</v>
      </c>
      <c r="C11" s="53"/>
      <c r="D11" s="35"/>
      <c r="E11" s="35"/>
      <c r="F11" s="36"/>
      <c r="H11" s="30"/>
      <c r="I11" s="28"/>
      <c r="J11"/>
      <c r="K11"/>
      <c r="L11"/>
    </row>
    <row r="12" spans="1:22" ht="17.25" x14ac:dyDescent="0.3">
      <c r="A12" s="40"/>
      <c r="C12" s="53"/>
      <c r="D12" s="35"/>
      <c r="E12" s="35"/>
      <c r="F12" s="36"/>
      <c r="H12"/>
      <c r="I12"/>
      <c r="J12"/>
      <c r="K12"/>
      <c r="L12"/>
    </row>
    <row r="13" spans="1:22" ht="17.25" x14ac:dyDescent="0.3">
      <c r="A13" s="40"/>
      <c r="C13" s="59"/>
      <c r="D13" s="35"/>
      <c r="E13" s="35"/>
      <c r="F13" s="36"/>
      <c r="H13" s="26"/>
      <c r="I13" s="18"/>
      <c r="J13"/>
      <c r="K13"/>
      <c r="L13"/>
    </row>
    <row r="14" spans="1:22" ht="17.25" x14ac:dyDescent="0.3">
      <c r="A14" s="40"/>
      <c r="C14" s="59"/>
      <c r="D14" s="35"/>
      <c r="E14" s="35"/>
      <c r="F14" s="36"/>
      <c r="H14" s="26"/>
      <c r="I14" s="18"/>
      <c r="J14"/>
      <c r="K14"/>
      <c r="L14"/>
    </row>
    <row r="15" spans="1:22" ht="17.25" x14ac:dyDescent="0.3">
      <c r="A15" s="40"/>
      <c r="C15" s="59"/>
      <c r="D15" s="35"/>
      <c r="E15" s="35"/>
      <c r="F15" s="36"/>
      <c r="H15" s="42"/>
      <c r="I15" s="18"/>
      <c r="J15"/>
      <c r="K15"/>
      <c r="L15"/>
    </row>
    <row r="16" spans="1:22" ht="17.25" x14ac:dyDescent="0.3">
      <c r="A16" s="40"/>
      <c r="C16" s="59"/>
      <c r="D16" s="35"/>
      <c r="E16" s="35"/>
      <c r="F16" s="36"/>
      <c r="H16"/>
      <c r="I16"/>
      <c r="J16"/>
      <c r="K16"/>
      <c r="L16"/>
    </row>
    <row r="17" spans="1:12" ht="17.25" x14ac:dyDescent="0.3">
      <c r="A17" s="40"/>
      <c r="C17" s="59"/>
      <c r="D17" s="35"/>
      <c r="E17" s="35"/>
      <c r="F17" s="36"/>
      <c r="H17" s="18"/>
      <c r="I17" s="18"/>
      <c r="J17"/>
      <c r="K17"/>
      <c r="L17"/>
    </row>
    <row r="18" spans="1:12" ht="17.25" x14ac:dyDescent="0.3">
      <c r="A18" s="40"/>
      <c r="C18" s="59"/>
      <c r="D18" s="38"/>
      <c r="E18" s="38"/>
      <c r="F18" s="39"/>
      <c r="H18" s="18"/>
      <c r="I18" s="18"/>
      <c r="J18"/>
      <c r="K18"/>
      <c r="L18"/>
    </row>
    <row r="19" spans="1:12" ht="31.5" x14ac:dyDescent="0.3">
      <c r="A19" s="40"/>
      <c r="C19" s="59"/>
      <c r="D19" s="37" t="s">
        <v>105</v>
      </c>
      <c r="E19" s="37" t="s">
        <v>104</v>
      </c>
      <c r="F19" s="37" t="s">
        <v>103</v>
      </c>
      <c r="H19" s="18"/>
      <c r="I19" s="18"/>
      <c r="J19"/>
      <c r="K19"/>
      <c r="L19"/>
    </row>
    <row r="20" spans="1:12" ht="17.25" x14ac:dyDescent="0.3">
      <c r="A20" s="40"/>
      <c r="C20" s="53"/>
      <c r="D20" s="25"/>
      <c r="E20" s="25"/>
      <c r="F20"/>
      <c r="H20" s="18"/>
      <c r="I20" s="18"/>
      <c r="J20"/>
      <c r="K20"/>
    </row>
    <row r="21" spans="1:12" ht="17.25" x14ac:dyDescent="0.3">
      <c r="A21" s="40"/>
      <c r="B21" s="49" t="s">
        <v>106</v>
      </c>
      <c r="C21" s="53"/>
      <c r="D21" s="25"/>
      <c r="E21" s="25"/>
      <c r="F21" s="49" t="s">
        <v>106</v>
      </c>
      <c r="L21" s="49" t="s">
        <v>106</v>
      </c>
    </row>
    <row r="22" spans="1:12" ht="17.25" x14ac:dyDescent="0.3">
      <c r="A22" s="40"/>
      <c r="C22" s="53"/>
      <c r="D22" s="25"/>
      <c r="E22" s="25"/>
      <c r="F22"/>
    </row>
    <row r="23" spans="1:12" ht="17.25" x14ac:dyDescent="0.3">
      <c r="A23" s="40"/>
      <c r="C23" s="53"/>
      <c r="D23" s="25"/>
      <c r="E23" s="25"/>
      <c r="F23"/>
    </row>
    <row r="24" spans="1:12" x14ac:dyDescent="0.3">
      <c r="A24" s="61"/>
      <c r="B24" s="61"/>
      <c r="C24" s="62"/>
      <c r="D24" s="63"/>
    </row>
    <row r="25" spans="1:12" x14ac:dyDescent="0.3">
      <c r="A25" s="61"/>
      <c r="B25" s="64"/>
      <c r="C25" s="64"/>
      <c r="D25" s="65"/>
    </row>
    <row r="26" spans="1:12" x14ac:dyDescent="0.3">
      <c r="A26" s="61"/>
      <c r="B26" s="64"/>
      <c r="C26" s="64"/>
      <c r="D26" s="65"/>
    </row>
    <row r="27" spans="1:12" x14ac:dyDescent="0.3">
      <c r="A27" s="61"/>
      <c r="B27" s="64"/>
      <c r="C27" s="64"/>
      <c r="D27" s="65"/>
    </row>
  </sheetData>
  <mergeCells count="6">
    <mergeCell ref="A3:B3"/>
    <mergeCell ref="A7:B7"/>
    <mergeCell ref="A10:B10"/>
    <mergeCell ref="A1:C1"/>
    <mergeCell ref="H1:L1"/>
    <mergeCell ref="H3:L3"/>
  </mergeCells>
  <printOptions horizontalCentered="1"/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Gtía Noviembre - Diciembre 2019</vt:lpstr>
      <vt:lpstr>Observaciones</vt:lpstr>
      <vt:lpstr>Grafico I</vt:lpstr>
      <vt:lpstr>'Grafico I'!Área_de_impresión</vt:lpstr>
      <vt:lpstr>'Gtía Noviembre - Diciembre 2019'!Área_de_impresión</vt:lpstr>
      <vt:lpstr>Observaciones!Área_de_impresión</vt:lpstr>
      <vt:lpstr>'Gtía Noviembre - Diciembre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Gob E R 2</cp:lastModifiedBy>
  <cp:lastPrinted>2019-10-18T12:13:02Z</cp:lastPrinted>
  <dcterms:created xsi:type="dcterms:W3CDTF">2018-06-01T14:08:41Z</dcterms:created>
  <dcterms:modified xsi:type="dcterms:W3CDTF">2020-02-10T22:28:48Z</dcterms:modified>
</cp:coreProperties>
</file>