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600" yWindow="765" windowWidth="19635" windowHeight="6855"/>
  </bookViews>
  <sheets>
    <sheet name="Gtía Marzo Abril 2018" sheetId="1" r:id="rId1"/>
    <sheet name="Observaciones" sheetId="2" r:id="rId2"/>
    <sheet name="Grafico I" sheetId="3" r:id="rId3"/>
    <sheet name="Gráfico II" sheetId="4" r:id="rId4"/>
  </sheets>
  <definedNames>
    <definedName name="_xlnm._FilterDatabase" localSheetId="0" hidden="1">'Gtía Marzo Abril 2018'!$A$2:$I$83</definedName>
    <definedName name="_xlnm.Print_Area" localSheetId="2">'Grafico I'!$A$1:$C$36</definedName>
    <definedName name="_xlnm.Print_Area" localSheetId="3">'Gráfico II'!$A$1:$E$23</definedName>
    <definedName name="_xlnm.Print_Area" localSheetId="0">'Gtía Marzo Abril 2018'!$A$1:$N$83</definedName>
    <definedName name="_xlnm.Print_Area" localSheetId="1">Observaciones!$A$1:$E$31</definedName>
    <definedName name="Datos_1">#REF!</definedName>
    <definedName name="_xlnm.Print_Titles" localSheetId="0">'Gtía Marzo Abril 2018'!$2:$2</definedName>
  </definedNames>
  <calcPr calcId="144525"/>
</workbook>
</file>

<file path=xl/calcChain.xml><?xml version="1.0" encoding="utf-8"?>
<calcChain xmlns="http://schemas.openxmlformats.org/spreadsheetml/2006/main">
  <c r="J3" i="4" l="1"/>
  <c r="J4" i="4"/>
  <c r="J5" i="4" s="1"/>
  <c r="I5" i="4"/>
  <c r="H5" i="4" l="1"/>
  <c r="C11" i="2"/>
  <c r="C13" i="2" s="1"/>
  <c r="B11" i="2"/>
  <c r="B5" i="2" s="1"/>
  <c r="C5" i="2"/>
  <c r="C6" i="2"/>
  <c r="B6" i="2"/>
  <c r="D12" i="2"/>
  <c r="K82" i="1"/>
  <c r="J82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4" i="1"/>
  <c r="D6" i="2" l="1"/>
  <c r="B7" i="2"/>
  <c r="B13" i="2"/>
  <c r="D11" i="2"/>
  <c r="D13" i="2" s="1"/>
  <c r="C7" i="2"/>
  <c r="D5" i="2"/>
  <c r="L82" i="1"/>
  <c r="D17" i="2"/>
  <c r="D18" i="2"/>
  <c r="D19" i="2" s="1"/>
  <c r="B19" i="2"/>
  <c r="C19" i="2"/>
  <c r="D81" i="1"/>
  <c r="D80" i="1"/>
  <c r="D78" i="1"/>
  <c r="G76" i="1"/>
  <c r="D75" i="1"/>
  <c r="G74" i="1"/>
  <c r="D74" i="1"/>
  <c r="G72" i="1"/>
  <c r="D71" i="1"/>
  <c r="G70" i="1"/>
  <c r="D70" i="1"/>
  <c r="G68" i="1"/>
  <c r="D67" i="1"/>
  <c r="G66" i="1"/>
  <c r="D66" i="1"/>
  <c r="G64" i="1"/>
  <c r="D64" i="1"/>
  <c r="D63" i="1"/>
  <c r="G62" i="1"/>
  <c r="D62" i="1"/>
  <c r="D61" i="1"/>
  <c r="G60" i="1"/>
  <c r="H60" i="1" s="1"/>
  <c r="N60" i="1" s="1"/>
  <c r="D60" i="1"/>
  <c r="D59" i="1"/>
  <c r="G58" i="1"/>
  <c r="D58" i="1"/>
  <c r="D57" i="1"/>
  <c r="G56" i="1"/>
  <c r="D56" i="1"/>
  <c r="D55" i="1"/>
  <c r="G54" i="1"/>
  <c r="D54" i="1"/>
  <c r="D53" i="1"/>
  <c r="G52" i="1"/>
  <c r="D52" i="1"/>
  <c r="D51" i="1"/>
  <c r="G50" i="1"/>
  <c r="D50" i="1"/>
  <c r="D49" i="1"/>
  <c r="G48" i="1"/>
  <c r="D48" i="1"/>
  <c r="D47" i="1"/>
  <c r="G46" i="1"/>
  <c r="D46" i="1"/>
  <c r="D45" i="1"/>
  <c r="G44" i="1"/>
  <c r="D44" i="1"/>
  <c r="D43" i="1"/>
  <c r="G42" i="1"/>
  <c r="D42" i="1"/>
  <c r="D41" i="1"/>
  <c r="G40" i="1"/>
  <c r="D40" i="1"/>
  <c r="D39" i="1"/>
  <c r="G38" i="1"/>
  <c r="D38" i="1"/>
  <c r="D37" i="1"/>
  <c r="G36" i="1"/>
  <c r="D36" i="1"/>
  <c r="D35" i="1"/>
  <c r="G34" i="1"/>
  <c r="D34" i="1"/>
  <c r="D33" i="1"/>
  <c r="G32" i="1"/>
  <c r="D32" i="1"/>
  <c r="D31" i="1"/>
  <c r="G30" i="1"/>
  <c r="D30" i="1"/>
  <c r="D29" i="1"/>
  <c r="G28" i="1"/>
  <c r="D28" i="1"/>
  <c r="D27" i="1"/>
  <c r="G26" i="1"/>
  <c r="D26" i="1"/>
  <c r="D25" i="1"/>
  <c r="G24" i="1"/>
  <c r="D24" i="1"/>
  <c r="D23" i="1"/>
  <c r="G22" i="1"/>
  <c r="D22" i="1"/>
  <c r="D21" i="1"/>
  <c r="G20" i="1"/>
  <c r="D20" i="1"/>
  <c r="D19" i="1"/>
  <c r="G18" i="1"/>
  <c r="D18" i="1"/>
  <c r="D17" i="1"/>
  <c r="G16" i="1"/>
  <c r="D16" i="1"/>
  <c r="D15" i="1"/>
  <c r="G14" i="1"/>
  <c r="D14" i="1"/>
  <c r="D13" i="1"/>
  <c r="G12" i="1"/>
  <c r="D12" i="1"/>
  <c r="D11" i="1"/>
  <c r="G10" i="1"/>
  <c r="D10" i="1"/>
  <c r="D9" i="1"/>
  <c r="G8" i="1"/>
  <c r="D8" i="1"/>
  <c r="D7" i="1"/>
  <c r="G6" i="1"/>
  <c r="D6" i="1"/>
  <c r="D5" i="1"/>
  <c r="G4" i="1"/>
  <c r="D4" i="1"/>
  <c r="N1" i="1"/>
  <c r="D7" i="2" l="1"/>
  <c r="H10" i="1"/>
  <c r="N10" i="1" s="1"/>
  <c r="H14" i="1"/>
  <c r="N14" i="1" s="1"/>
  <c r="H18" i="1"/>
  <c r="N18" i="1" s="1"/>
  <c r="H22" i="1"/>
  <c r="N22" i="1" s="1"/>
  <c r="H26" i="1"/>
  <c r="N26" i="1" s="1"/>
  <c r="H30" i="1"/>
  <c r="N30" i="1" s="1"/>
  <c r="H34" i="1"/>
  <c r="N34" i="1" s="1"/>
  <c r="H38" i="1"/>
  <c r="N38" i="1" s="1"/>
  <c r="H42" i="1"/>
  <c r="N42" i="1" s="1"/>
  <c r="D65" i="1"/>
  <c r="D68" i="1"/>
  <c r="D69" i="1"/>
  <c r="D72" i="1"/>
  <c r="D73" i="1"/>
  <c r="D76" i="1"/>
  <c r="H76" i="1" s="1"/>
  <c r="N76" i="1" s="1"/>
  <c r="D77" i="1"/>
  <c r="D79" i="1"/>
  <c r="H82" i="1"/>
  <c r="H72" i="1"/>
  <c r="N72" i="1" s="1"/>
  <c r="H46" i="1"/>
  <c r="N46" i="1" s="1"/>
  <c r="H50" i="1"/>
  <c r="N50" i="1" s="1"/>
  <c r="H54" i="1"/>
  <c r="N54" i="1" s="1"/>
  <c r="H58" i="1"/>
  <c r="N58" i="1" s="1"/>
  <c r="H62" i="1"/>
  <c r="N62" i="1" s="1"/>
  <c r="H66" i="1"/>
  <c r="N66" i="1" s="1"/>
  <c r="H70" i="1"/>
  <c r="N70" i="1" s="1"/>
  <c r="H74" i="1"/>
  <c r="N74" i="1" s="1"/>
  <c r="H4" i="1"/>
  <c r="N4" i="1" s="1"/>
  <c r="H8" i="1"/>
  <c r="N8" i="1" s="1"/>
  <c r="H12" i="1"/>
  <c r="N12" i="1" s="1"/>
  <c r="H16" i="1"/>
  <c r="N16" i="1" s="1"/>
  <c r="H20" i="1"/>
  <c r="N20" i="1" s="1"/>
  <c r="H24" i="1"/>
  <c r="N24" i="1" s="1"/>
  <c r="H28" i="1"/>
  <c r="N28" i="1" s="1"/>
  <c r="H32" i="1"/>
  <c r="N32" i="1" s="1"/>
  <c r="H36" i="1"/>
  <c r="N36" i="1" s="1"/>
  <c r="H40" i="1"/>
  <c r="N40" i="1" s="1"/>
  <c r="H44" i="1"/>
  <c r="N44" i="1" s="1"/>
  <c r="H48" i="1"/>
  <c r="N48" i="1" s="1"/>
  <c r="H52" i="1"/>
  <c r="N52" i="1" s="1"/>
  <c r="H56" i="1"/>
  <c r="N56" i="1" s="1"/>
  <c r="H64" i="1"/>
  <c r="N64" i="1" s="1"/>
  <c r="H68" i="1"/>
  <c r="N68" i="1" s="1"/>
  <c r="H6" i="1"/>
  <c r="N6" i="1" s="1"/>
  <c r="G78" i="1"/>
  <c r="H78" i="1" s="1"/>
  <c r="N78" i="1" s="1"/>
  <c r="G80" i="1"/>
  <c r="H80" i="1" s="1"/>
  <c r="N80" i="1" s="1"/>
  <c r="G5" i="1"/>
  <c r="H5" i="1" s="1"/>
  <c r="N5" i="1" s="1"/>
  <c r="G7" i="1"/>
  <c r="H7" i="1" s="1"/>
  <c r="N7" i="1" s="1"/>
  <c r="G9" i="1"/>
  <c r="H9" i="1" s="1"/>
  <c r="N9" i="1" s="1"/>
  <c r="G11" i="1"/>
  <c r="H11" i="1" s="1"/>
  <c r="N11" i="1" s="1"/>
  <c r="G13" i="1"/>
  <c r="H13" i="1" s="1"/>
  <c r="N13" i="1" s="1"/>
  <c r="G15" i="1"/>
  <c r="H15" i="1" s="1"/>
  <c r="N15" i="1" s="1"/>
  <c r="G17" i="1"/>
  <c r="H17" i="1" s="1"/>
  <c r="N17" i="1" s="1"/>
  <c r="G19" i="1"/>
  <c r="H19" i="1" s="1"/>
  <c r="N19" i="1" s="1"/>
  <c r="G21" i="1"/>
  <c r="H21" i="1" s="1"/>
  <c r="N21" i="1" s="1"/>
  <c r="G23" i="1"/>
  <c r="H23" i="1" s="1"/>
  <c r="N23" i="1" s="1"/>
  <c r="G25" i="1"/>
  <c r="H25" i="1" s="1"/>
  <c r="N25" i="1" s="1"/>
  <c r="G27" i="1"/>
  <c r="H27" i="1" s="1"/>
  <c r="N27" i="1" s="1"/>
  <c r="G29" i="1"/>
  <c r="H29" i="1" s="1"/>
  <c r="N29" i="1" s="1"/>
  <c r="G31" i="1"/>
  <c r="H31" i="1" s="1"/>
  <c r="N31" i="1" s="1"/>
  <c r="G33" i="1"/>
  <c r="H33" i="1" s="1"/>
  <c r="N33" i="1" s="1"/>
  <c r="G35" i="1"/>
  <c r="H35" i="1" s="1"/>
  <c r="N35" i="1" s="1"/>
  <c r="G37" i="1"/>
  <c r="H37" i="1" s="1"/>
  <c r="N37" i="1" s="1"/>
  <c r="G39" i="1"/>
  <c r="H39" i="1" s="1"/>
  <c r="N39" i="1" s="1"/>
  <c r="G41" i="1"/>
  <c r="H41" i="1" s="1"/>
  <c r="N41" i="1" s="1"/>
  <c r="G43" i="1"/>
  <c r="H43" i="1" s="1"/>
  <c r="N43" i="1" s="1"/>
  <c r="G45" i="1"/>
  <c r="H45" i="1" s="1"/>
  <c r="N45" i="1" s="1"/>
  <c r="G47" i="1"/>
  <c r="H47" i="1" s="1"/>
  <c r="N47" i="1" s="1"/>
  <c r="G49" i="1"/>
  <c r="H49" i="1" s="1"/>
  <c r="N49" i="1" s="1"/>
  <c r="G51" i="1"/>
  <c r="H51" i="1" s="1"/>
  <c r="N51" i="1" s="1"/>
  <c r="G53" i="1"/>
  <c r="H53" i="1" s="1"/>
  <c r="N53" i="1" s="1"/>
  <c r="G55" i="1"/>
  <c r="H55" i="1" s="1"/>
  <c r="N55" i="1" s="1"/>
  <c r="G57" i="1"/>
  <c r="H57" i="1" s="1"/>
  <c r="N57" i="1" s="1"/>
  <c r="G59" i="1"/>
  <c r="H59" i="1" s="1"/>
  <c r="N59" i="1" s="1"/>
  <c r="G61" i="1"/>
  <c r="H61" i="1" s="1"/>
  <c r="N61" i="1" s="1"/>
  <c r="G63" i="1"/>
  <c r="H63" i="1" s="1"/>
  <c r="N63" i="1" s="1"/>
  <c r="G65" i="1"/>
  <c r="H65" i="1" s="1"/>
  <c r="N65" i="1" s="1"/>
  <c r="G67" i="1"/>
  <c r="H67" i="1" s="1"/>
  <c r="N67" i="1" s="1"/>
  <c r="G69" i="1"/>
  <c r="H69" i="1" s="1"/>
  <c r="N69" i="1" s="1"/>
  <c r="G71" i="1"/>
  <c r="H71" i="1" s="1"/>
  <c r="N71" i="1" s="1"/>
  <c r="G73" i="1"/>
  <c r="H73" i="1" s="1"/>
  <c r="N73" i="1" s="1"/>
  <c r="G75" i="1"/>
  <c r="H75" i="1" s="1"/>
  <c r="N75" i="1" s="1"/>
  <c r="G77" i="1"/>
  <c r="H77" i="1" s="1"/>
  <c r="N77" i="1" s="1"/>
  <c r="G79" i="1"/>
  <c r="G81" i="1"/>
  <c r="H81" i="1" s="1"/>
  <c r="N81" i="1" s="1"/>
  <c r="N82" i="1" l="1"/>
  <c r="H79" i="1"/>
  <c r="N79" i="1" s="1"/>
</calcChain>
</file>

<file path=xl/sharedStrings.xml><?xml version="1.0" encoding="utf-8"?>
<sst xmlns="http://schemas.openxmlformats.org/spreadsheetml/2006/main" count="302" uniqueCount="203">
  <si>
    <t>Impreso el:</t>
  </si>
  <si>
    <t>MUNICIPIOS</t>
  </si>
  <si>
    <t>Ind. Nac. 2018 Dto. Nº 3679/17</t>
  </si>
  <si>
    <t>Partido Político</t>
  </si>
  <si>
    <t>Ind. Prov. 2017</t>
  </si>
  <si>
    <t xml:space="preserve"> 1º DE MAYO</t>
  </si>
  <si>
    <t>Cambiemos</t>
  </si>
  <si>
    <t>1º DE MAYO</t>
  </si>
  <si>
    <t xml:space="preserve"> ALCARAZ</t>
  </si>
  <si>
    <t>ALCARAZ</t>
  </si>
  <si>
    <t xml:space="preserve"> ALDEA SAN ANTONIO</t>
  </si>
  <si>
    <t>FPV</t>
  </si>
  <si>
    <t>ALDEA SAN ANTONIO</t>
  </si>
  <si>
    <t xml:space="preserve"> ARANGUREN</t>
  </si>
  <si>
    <t>Vecinalista</t>
  </si>
  <si>
    <t>ARANGUREN</t>
  </si>
  <si>
    <t xml:space="preserve"> BASAVILBASO</t>
  </si>
  <si>
    <t>BASAVILBASO</t>
  </si>
  <si>
    <t xml:space="preserve"> BOVRIL</t>
  </si>
  <si>
    <t>BOVRIL</t>
  </si>
  <si>
    <t xml:space="preserve"> CASEROS</t>
  </si>
  <si>
    <t>CASEROS</t>
  </si>
  <si>
    <t xml:space="preserve"> CEIBAS</t>
  </si>
  <si>
    <t>CEIBAS</t>
  </si>
  <si>
    <t xml:space="preserve"> CERRITO</t>
  </si>
  <si>
    <t>CERRITO</t>
  </si>
  <si>
    <t xml:space="preserve"> CHAJARI</t>
  </si>
  <si>
    <t>CHAJARI</t>
  </si>
  <si>
    <t xml:space="preserve"> COLON</t>
  </si>
  <si>
    <t>COLON</t>
  </si>
  <si>
    <t xml:space="preserve"> COLONIA AVELLANEDA</t>
  </si>
  <si>
    <t>COLONIA AVELLANEDA</t>
  </si>
  <si>
    <t xml:space="preserve"> COLONIA AYUI</t>
  </si>
  <si>
    <t>COLONIA AYUI</t>
  </si>
  <si>
    <t xml:space="preserve"> COLONIA ELIA</t>
  </si>
  <si>
    <t>COLONIA ELIA</t>
  </si>
  <si>
    <t xml:space="preserve"> CONCEPCION DEL URUGUAY</t>
  </si>
  <si>
    <t>CONCEPCION DEL URUGUAY</t>
  </si>
  <si>
    <t xml:space="preserve"> CONCORDIA</t>
  </si>
  <si>
    <t>CONCORDIA</t>
  </si>
  <si>
    <t xml:space="preserve"> CONSCRIPTO BERNARDI</t>
  </si>
  <si>
    <t>CONSCRIPTO BERNARDI</t>
  </si>
  <si>
    <t xml:space="preserve"> CRESPO</t>
  </si>
  <si>
    <t>CRESPO</t>
  </si>
  <si>
    <t xml:space="preserve"> DIAMANTE</t>
  </si>
  <si>
    <t>DIAMANTE</t>
  </si>
  <si>
    <t xml:space="preserve"> ENRIQUE CARBO</t>
  </si>
  <si>
    <t>ENRIQUE CARBO</t>
  </si>
  <si>
    <t xml:space="preserve"> ESTANCIA GRANDE</t>
  </si>
  <si>
    <t>ESTANCIA GRANDE</t>
  </si>
  <si>
    <t xml:space="preserve"> FEDERACION</t>
  </si>
  <si>
    <t>FEDERACION</t>
  </si>
  <si>
    <t xml:space="preserve"> FEDERAL</t>
  </si>
  <si>
    <t>FEDERAL</t>
  </si>
  <si>
    <t xml:space="preserve"> GENERAL CAMPOS</t>
  </si>
  <si>
    <t>GENERAL CAMPOS</t>
  </si>
  <si>
    <t xml:space="preserve"> GENERAL GALARZA</t>
  </si>
  <si>
    <t>GENERAL GALARZA</t>
  </si>
  <si>
    <t xml:space="preserve"> GENERAL RAMIREZ</t>
  </si>
  <si>
    <t>GENERAL RAMIREZ</t>
  </si>
  <si>
    <t xml:space="preserve"> GILBERT</t>
  </si>
  <si>
    <t>GILBERT</t>
  </si>
  <si>
    <t xml:space="preserve"> GOBERNADOR MACIA</t>
  </si>
  <si>
    <t>GOBERNADOR MACIA</t>
  </si>
  <si>
    <t xml:space="preserve"> GOBERNADOR MANSILLA</t>
  </si>
  <si>
    <t>GOBERNADOR MANSILLA</t>
  </si>
  <si>
    <t xml:space="preserve"> GUALEGUAY</t>
  </si>
  <si>
    <t>GUALEGUAY</t>
  </si>
  <si>
    <t xml:space="preserve"> GUALEGUAYCHU</t>
  </si>
  <si>
    <t>GUALEGUAYCHU</t>
  </si>
  <si>
    <t xml:space="preserve"> HASENKAMP</t>
  </si>
  <si>
    <t>HASENKAMP</t>
  </si>
  <si>
    <t xml:space="preserve"> HERNANDEZ</t>
  </si>
  <si>
    <t>HERNANDEZ</t>
  </si>
  <si>
    <t xml:space="preserve"> HERRERA</t>
  </si>
  <si>
    <t>HERRERA</t>
  </si>
  <si>
    <t xml:space="preserve"> IBICUY</t>
  </si>
  <si>
    <t>IBICUY</t>
  </si>
  <si>
    <t xml:space="preserve"> LA CRIOLLA</t>
  </si>
  <si>
    <t>LA CRIOLLA</t>
  </si>
  <si>
    <t xml:space="preserve"> LA PAZ</t>
  </si>
  <si>
    <t>LA PAZ</t>
  </si>
  <si>
    <t xml:space="preserve"> LARROQUE</t>
  </si>
  <si>
    <t>LARROQUE</t>
  </si>
  <si>
    <t xml:space="preserve"> LIBERTADOR SAN MARTIN</t>
  </si>
  <si>
    <t>LIBERTADOR SAN MARTIN</t>
  </si>
  <si>
    <t xml:space="preserve"> LOS CHARRUAS</t>
  </si>
  <si>
    <t>LOS CHARRUAS</t>
  </si>
  <si>
    <t xml:space="preserve"> LOS CONQUISTADORES</t>
  </si>
  <si>
    <t>LOS CONQUISTADORES</t>
  </si>
  <si>
    <t xml:space="preserve"> LUCAS GONZALEZ</t>
  </si>
  <si>
    <t>LUCAS GONZALEZ</t>
  </si>
  <si>
    <t xml:space="preserve"> MARIA GRANDE</t>
  </si>
  <si>
    <t>MARIA GRANDE</t>
  </si>
  <si>
    <t xml:space="preserve"> NOGOYA</t>
  </si>
  <si>
    <t>NOGOYA</t>
  </si>
  <si>
    <t xml:space="preserve"> ORO VERDE</t>
  </si>
  <si>
    <t>ORO VERDE</t>
  </si>
  <si>
    <t xml:space="preserve"> PARANA</t>
  </si>
  <si>
    <t>PARANA</t>
  </si>
  <si>
    <t xml:space="preserve"> PIEDRAS BLANCAS</t>
  </si>
  <si>
    <t>PIEDRAS BLANCAS</t>
  </si>
  <si>
    <t xml:space="preserve"> PRONUNCIAMIENTO</t>
  </si>
  <si>
    <t>PRONUNCIAMIENTO</t>
  </si>
  <si>
    <t xml:space="preserve"> PUEBLO GENERAL BELGRANO</t>
  </si>
  <si>
    <t>PUEBLO GENERAL BELGRANO</t>
  </si>
  <si>
    <t xml:space="preserve"> PUERTO YERUA</t>
  </si>
  <si>
    <t>PUERTO YERUA</t>
  </si>
  <si>
    <t xml:space="preserve"> ROSARIO DEL TALA</t>
  </si>
  <si>
    <t>ROSARIO DEL TALA</t>
  </si>
  <si>
    <t xml:space="preserve"> SAN BENITO</t>
  </si>
  <si>
    <t>SAN BENITO</t>
  </si>
  <si>
    <t xml:space="preserve"> SAN GUSTAVO</t>
  </si>
  <si>
    <t>SAN GUSTAVO</t>
  </si>
  <si>
    <t xml:space="preserve"> SAN JAIME </t>
  </si>
  <si>
    <t>SAN JAIME</t>
  </si>
  <si>
    <t xml:space="preserve"> SAN JOSE</t>
  </si>
  <si>
    <t>SAN JOSE</t>
  </si>
  <si>
    <t xml:space="preserve"> SAN JOSE DE FELICIANO</t>
  </si>
  <si>
    <t>SAN JOSE DE FELICIANO</t>
  </si>
  <si>
    <t xml:space="preserve"> SAN JUSTO</t>
  </si>
  <si>
    <t>SAN JUSTO</t>
  </si>
  <si>
    <t xml:space="preserve"> SAN SALVADOR </t>
  </si>
  <si>
    <t>SAN SALVADOR</t>
  </si>
  <si>
    <t xml:space="preserve"> SANTA ANA</t>
  </si>
  <si>
    <t>SANTA ANA</t>
  </si>
  <si>
    <t xml:space="preserve"> SANTA ANITA</t>
  </si>
  <si>
    <t>SANTA ANITA</t>
  </si>
  <si>
    <t xml:space="preserve"> SANTA ELENA</t>
  </si>
  <si>
    <t>SANTA ELENA</t>
  </si>
  <si>
    <t xml:space="preserve"> SAUCE LUNA</t>
  </si>
  <si>
    <t>SAUCE DE LUNA</t>
  </si>
  <si>
    <t xml:space="preserve"> SEGUI</t>
  </si>
  <si>
    <t>SEGUI</t>
  </si>
  <si>
    <t xml:space="preserve"> TABOSSI</t>
  </si>
  <si>
    <t>TABOSSI</t>
  </si>
  <si>
    <t xml:space="preserve"> UBAJAY</t>
  </si>
  <si>
    <t>Unión Popular</t>
  </si>
  <si>
    <t>UBAJAY</t>
  </si>
  <si>
    <t xml:space="preserve"> URDINARRAIN</t>
  </si>
  <si>
    <t>URDINARRAIN</t>
  </si>
  <si>
    <t xml:space="preserve"> VALLE MARIA</t>
  </si>
  <si>
    <t>VALLE MARIA</t>
  </si>
  <si>
    <t xml:space="preserve"> VIALE</t>
  </si>
  <si>
    <t>VIALE</t>
  </si>
  <si>
    <t xml:space="preserve"> VICTORIA</t>
  </si>
  <si>
    <t>VICTORIA</t>
  </si>
  <si>
    <t xml:space="preserve"> VILLA CLARA</t>
  </si>
  <si>
    <t>VILLA CLARA</t>
  </si>
  <si>
    <t xml:space="preserve"> VILLA DEL ROSARIO</t>
  </si>
  <si>
    <t>VILLA DEL ROSARIO</t>
  </si>
  <si>
    <t xml:space="preserve"> VILLA DOMINGUEZ</t>
  </si>
  <si>
    <t>VILLA DOMINGUEZ</t>
  </si>
  <si>
    <t xml:space="preserve"> VILLA ELISA</t>
  </si>
  <si>
    <t>VILLA ELISA</t>
  </si>
  <si>
    <t xml:space="preserve"> VILLA HERNANDARIAS</t>
  </si>
  <si>
    <t>VILLA HERNANDARIAS</t>
  </si>
  <si>
    <t xml:space="preserve"> VILLA MANTERO</t>
  </si>
  <si>
    <t>VILLA MANTERO</t>
  </si>
  <si>
    <t xml:space="preserve"> VILLA PARANACITO</t>
  </si>
  <si>
    <t>VILLA PARANACITO</t>
  </si>
  <si>
    <t xml:space="preserve"> VILLA URQUIZA</t>
  </si>
  <si>
    <t>VILLA URQUIZA</t>
  </si>
  <si>
    <t xml:space="preserve"> VILLAGUAY</t>
  </si>
  <si>
    <t>VILLAGUAY</t>
  </si>
  <si>
    <t>TOTAL</t>
  </si>
  <si>
    <t xml:space="preserve">Dirección General de Relaciones Fiscales con Municipios - M.E.H.F. </t>
  </si>
  <si>
    <t>Marzo - Abril 2017</t>
  </si>
  <si>
    <t>Marzo - Abril 2018</t>
  </si>
  <si>
    <t>PROVINCIAL</t>
  </si>
  <si>
    <t>NACIONAL</t>
  </si>
  <si>
    <t>Período</t>
  </si>
  <si>
    <t>Observaciones:</t>
  </si>
  <si>
    <t xml:space="preserve">·         COPARTICIPACIÓN NACIONAL: </t>
  </si>
  <si>
    <t xml:space="preserve">·         COPARTICIPACIÓN PROVINCIAL: </t>
  </si>
  <si>
    <t>RECURSOS PROVINCIALES</t>
  </si>
  <si>
    <t>De Origen Nacional</t>
  </si>
  <si>
    <t>De Recaudación Propia</t>
  </si>
  <si>
    <t>COPARTICIPACIÓN A MUNICIPIOS</t>
  </si>
  <si>
    <t>Nacional</t>
  </si>
  <si>
    <t>Provincial</t>
  </si>
  <si>
    <t>* Incluye Garantías</t>
  </si>
  <si>
    <t>Coparticipación Marzo - Abril 2018 - Fuente: SIAF</t>
  </si>
  <si>
    <t>GARANTÍA</t>
  </si>
  <si>
    <t xml:space="preserve">Nacional </t>
  </si>
  <si>
    <t xml:space="preserve">Provincial </t>
  </si>
  <si>
    <t>Total</t>
  </si>
  <si>
    <t>Copa Diaria Nacional</t>
  </si>
  <si>
    <t>Copa Diaria Provincial</t>
  </si>
  <si>
    <t>TOTAL COPARTICIPADO</t>
  </si>
  <si>
    <t>TOTAL COPARTICIPADO EN MARZO-ABRIL 2018</t>
  </si>
  <si>
    <t>COPARTICIPACIÓN DIARIA</t>
  </si>
  <si>
    <t>GARANTÍA MARZO - ABRIL 2018</t>
  </si>
  <si>
    <t>COPARTICIPACIÓN DIARIA TOTAL MARZO-ABRIL 2018</t>
  </si>
  <si>
    <t>El Total Coparticipado a Municipios por Impuestos Provinciales durante el bimestre Marzo - Abril 2018, registra un aumento del 67% respecto del mismo período del año anterior.</t>
  </si>
  <si>
    <t>El Total Coparticipado a Municipios por Impuestos Nacionales registra un incremento del 32% en el bimestre Marzo – Abril de 2018, respecto al mismo período del año anterior.</t>
  </si>
  <si>
    <t>Si bien la Garantía Marzo – Abril de 2018 disminuye un 50% respecto del mismo bimestre del año anterior, debido a las medidas del Consenso Fiscal, se observa que la Coparticipación Diaria en dicho bimestre se incrementa un 48%.</t>
  </si>
  <si>
    <t xml:space="preserve">Debido al vencimiento anual (en el mes de Marzo) del Impuesto Automotor, (el cual diariamente se coparticipa al 60% y por garantía se distribuye al 18%), la Coparticipación Diaria arroja un 74% de aumento respecto de igual período del año anterior. En consecuencia de lo mismo, la Garantía del período bajo análisis, disminuye un 41% respecto del mismo bimestre del año anterior. </t>
  </si>
  <si>
    <t>Asimismo, la Garantía Provincial tiene incluidos los ajustes negativos de la Liquidación Definitiva de Impuestos Provinciales correspondientes a los meses de marzo y abril 2018.</t>
  </si>
  <si>
    <t>2º BIMESTRE 2018 (contra mismo período de 2017)</t>
  </si>
  <si>
    <t>Coparticipación             Total</t>
  </si>
  <si>
    <t>Coparticipación           Provincial</t>
  </si>
  <si>
    <t>Coparticipación             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</si>
</sst>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[$$-2C0A]\ * #,##0_ ;_ [$$-2C0A]\ * \-#,##0_ ;_ [$$-2C0A]\ * &quot;-&quot;_ ;_ @_ "/>
    <numFmt numFmtId="165" formatCode="0.00000"/>
    <numFmt numFmtId="166" formatCode="_ &quot;$&quot;\ * #,##0_ ;_ &quot;$&quot;\ * \-#,##0_ ;_ &quot;$&quot;\ * &quot;-&quot;??_ ;_ @_ "/>
    <numFmt numFmtId="167" formatCode="_ [$€-2]\ * #,##0.00_ ;_ [$€-2]\ * \-#,##0.00_ ;_ [$€-2]\ * &quot;-&quot;??_ "/>
    <numFmt numFmtId="168" formatCode="_ &quot;$&quot;\ * #,##0.0000_ ;_ &quot;$&quot;\ * \-#,##0.0000_ ;_ &quot;$&quot;\ * &quot;-&quot;??_ ;_ @_ "/>
    <numFmt numFmtId="169" formatCode="_(* #,##0.00_);_(* \(#,##0.00\);_(* \-??_);_(@_)"/>
  </numFmts>
  <fonts count="3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entury Gothic"/>
      <family val="2"/>
    </font>
    <font>
      <b/>
      <sz val="11"/>
      <color rgb="FF000000"/>
      <name val="Century Gothic"/>
      <family val="2"/>
    </font>
    <font>
      <b/>
      <sz val="14"/>
      <color rgb="FF1F497D"/>
      <name val="Century Gothic"/>
      <family val="2"/>
    </font>
    <font>
      <b/>
      <sz val="14"/>
      <color rgb="FFC00000"/>
      <name val="Century Gothic"/>
      <family val="2"/>
    </font>
    <font>
      <b/>
      <sz val="14"/>
      <color rgb="FF000000"/>
      <name val="Century Gothic"/>
      <family val="2"/>
    </font>
    <font>
      <b/>
      <sz val="12"/>
      <name val="Century Gothic"/>
      <family val="2"/>
    </font>
    <font>
      <b/>
      <i/>
      <sz val="12"/>
      <name val="Century Gothic"/>
      <family val="2"/>
    </font>
    <font>
      <b/>
      <u/>
      <sz val="10"/>
      <name val="Century Gothic"/>
      <family val="2"/>
    </font>
    <font>
      <b/>
      <sz val="11"/>
      <name val="Century Gothic"/>
      <family val="2"/>
    </font>
    <font>
      <sz val="10"/>
      <color theme="0"/>
      <name val="Century Gothic"/>
      <family val="2"/>
    </font>
    <font>
      <b/>
      <sz val="10"/>
      <color theme="0"/>
      <name val="Century Gothic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C3D69B"/>
        <bgColor indexed="64"/>
      </patternFill>
    </fill>
    <fill>
      <patternFill patternType="solid">
        <fgColor rgb="FFEFF3EA"/>
        <bgColor indexed="64"/>
      </patternFill>
    </fill>
    <fill>
      <patternFill patternType="solid">
        <fgColor rgb="FFDEE7D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6">
    <xf numFmtId="0" fontId="0" fillId="0" borderId="0"/>
    <xf numFmtId="44" fontId="2" fillId="0" borderId="0" applyFont="0" applyFill="0" applyBorder="0" applyAlignment="0" applyProtection="0"/>
    <xf numFmtId="164" fontId="2" fillId="0" borderId="0"/>
    <xf numFmtId="43" fontId="2" fillId="0" borderId="0" applyFont="0" applyFill="0" applyBorder="0" applyAlignment="0" applyProtection="0"/>
    <xf numFmtId="0" fontId="2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9" fillId="4" borderId="0" applyNumberFormat="0" applyBorder="0" applyAlignment="0" applyProtection="0"/>
    <xf numFmtId="0" fontId="10" fillId="21" borderId="3" applyNumberFormat="0" applyAlignment="0" applyProtection="0"/>
    <xf numFmtId="0" fontId="11" fillId="22" borderId="4" applyNumberFormat="0" applyAlignment="0" applyProtection="0"/>
    <xf numFmtId="167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3" applyNumberFormat="0" applyAlignment="0" applyProtection="0"/>
    <xf numFmtId="0" fontId="18" fillId="0" borderId="8" applyNumberFormat="0" applyFill="0" applyAlignment="0" applyProtection="0"/>
    <xf numFmtId="168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9" fillId="0" borderId="0"/>
    <xf numFmtId="0" fontId="1" fillId="0" borderId="0"/>
    <xf numFmtId="0" fontId="7" fillId="23" borderId="9" applyNumberFormat="0" applyFont="0" applyAlignment="0" applyProtection="0"/>
    <xf numFmtId="0" fontId="20" fillId="21" borderId="10" applyNumberFormat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7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4" fontId="4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4" fillId="2" borderId="2" xfId="2" applyFont="1" applyFill="1" applyBorder="1" applyAlignment="1">
      <alignment horizontal="left"/>
    </xf>
    <xf numFmtId="165" fontId="4" fillId="2" borderId="2" xfId="3" applyNumberFormat="1" applyFont="1" applyFill="1" applyBorder="1" applyAlignment="1">
      <alignment horizontal="center"/>
    </xf>
    <xf numFmtId="166" fontId="4" fillId="0" borderId="2" xfId="1" applyNumberFormat="1" applyFont="1" applyBorder="1" applyAlignment="1"/>
    <xf numFmtId="166" fontId="4" fillId="2" borderId="2" xfId="1" applyNumberFormat="1" applyFont="1" applyFill="1" applyBorder="1" applyAlignment="1"/>
    <xf numFmtId="166" fontId="5" fillId="0" borderId="2" xfId="1" applyNumberFormat="1" applyFont="1" applyFill="1" applyBorder="1" applyAlignment="1"/>
    <xf numFmtId="0" fontId="4" fillId="0" borderId="0" xfId="0" applyFont="1"/>
    <xf numFmtId="166" fontId="4" fillId="0" borderId="2" xfId="1" applyNumberFormat="1" applyFont="1" applyFill="1" applyBorder="1" applyAlignment="1"/>
    <xf numFmtId="164" fontId="4" fillId="2" borderId="2" xfId="2" applyFont="1" applyFill="1" applyBorder="1"/>
    <xf numFmtId="164" fontId="3" fillId="2" borderId="2" xfId="2" applyFont="1" applyFill="1" applyBorder="1" applyAlignment="1">
      <alignment horizontal="left"/>
    </xf>
    <xf numFmtId="0" fontId="3" fillId="0" borderId="2" xfId="0" applyFont="1" applyBorder="1"/>
    <xf numFmtId="166" fontId="3" fillId="0" borderId="2" xfId="1" quotePrefix="1" applyNumberFormat="1" applyFont="1" applyBorder="1" applyAlignment="1"/>
    <xf numFmtId="166" fontId="3" fillId="2" borderId="2" xfId="1" applyNumberFormat="1" applyFont="1" applyFill="1" applyBorder="1" applyAlignment="1"/>
    <xf numFmtId="166" fontId="3" fillId="0" borderId="2" xfId="1" applyNumberFormat="1" applyFont="1" applyBorder="1" applyAlignment="1"/>
    <xf numFmtId="0" fontId="3" fillId="0" borderId="0" xfId="0" applyFont="1"/>
    <xf numFmtId="0" fontId="4" fillId="0" borderId="0" xfId="0" applyFont="1" applyAlignment="1">
      <alignment horizontal="left" wrapText="1"/>
    </xf>
    <xf numFmtId="0" fontId="6" fillId="0" borderId="0" xfId="4" applyFont="1" applyAlignment="1">
      <alignment horizontal="right"/>
    </xf>
    <xf numFmtId="0" fontId="4" fillId="0" borderId="0" xfId="0" applyFont="1" applyFill="1"/>
    <xf numFmtId="0" fontId="4" fillId="0" borderId="0" xfId="0" applyFont="1" applyAlignment="1">
      <alignment horizontal="center"/>
    </xf>
    <xf numFmtId="43" fontId="4" fillId="0" borderId="0" xfId="43" applyFont="1" applyAlignment="1">
      <alignment horizontal="center"/>
    </xf>
    <xf numFmtId="9" fontId="4" fillId="0" borderId="2" xfId="52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3" fontId="4" fillId="0" borderId="2" xfId="43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3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24" fillId="24" borderId="14" xfId="0" applyFont="1" applyFill="1" applyBorder="1" applyAlignment="1">
      <alignment horizontal="center" vertical="center" wrapText="1" readingOrder="1"/>
    </xf>
    <xf numFmtId="9" fontId="25" fillId="25" borderId="15" xfId="0" applyNumberFormat="1" applyFont="1" applyFill="1" applyBorder="1" applyAlignment="1">
      <alignment horizontal="center" vertical="center" wrapText="1" readingOrder="1"/>
    </xf>
    <xf numFmtId="9" fontId="26" fillId="25" borderId="15" xfId="0" applyNumberFormat="1" applyFont="1" applyFill="1" applyBorder="1" applyAlignment="1">
      <alignment horizontal="center" vertical="center" wrapText="1" readingOrder="1"/>
    </xf>
    <xf numFmtId="9" fontId="27" fillId="25" borderId="15" xfId="0" applyNumberFormat="1" applyFont="1" applyFill="1" applyBorder="1" applyAlignment="1">
      <alignment horizontal="center" vertical="center" wrapText="1" readingOrder="1"/>
    </xf>
    <xf numFmtId="0" fontId="23" fillId="0" borderId="0" xfId="0" applyFont="1" applyAlignment="1">
      <alignment wrapText="1"/>
    </xf>
    <xf numFmtId="0" fontId="0" fillId="0" borderId="0" xfId="0" applyAlignment="1">
      <alignment wrapText="1"/>
    </xf>
    <xf numFmtId="0" fontId="28" fillId="0" borderId="0" xfId="0" applyFont="1" applyAlignment="1">
      <alignment horizontal="center" wrapText="1"/>
    </xf>
    <xf numFmtId="0" fontId="23" fillId="0" borderId="21" xfId="0" applyFont="1" applyBorder="1" applyAlignment="1">
      <alignment wrapText="1"/>
    </xf>
    <xf numFmtId="0" fontId="0" fillId="0" borderId="21" xfId="0" applyBorder="1" applyAlignment="1">
      <alignment wrapText="1"/>
    </xf>
    <xf numFmtId="0" fontId="29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30" fillId="0" borderId="0" xfId="0" applyFont="1" applyAlignment="1">
      <alignment horizontal="left"/>
    </xf>
    <xf numFmtId="3" fontId="0" fillId="0" borderId="0" xfId="0" applyNumberFormat="1"/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justify" wrapText="1"/>
    </xf>
    <xf numFmtId="0" fontId="31" fillId="0" borderId="18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 readingOrder="1"/>
    </xf>
    <xf numFmtId="0" fontId="24" fillId="24" borderId="13" xfId="0" applyFont="1" applyFill="1" applyBorder="1" applyAlignment="1">
      <alignment horizontal="center" vertical="center" wrapText="1" readingOrder="1"/>
    </xf>
    <xf numFmtId="9" fontId="27" fillId="26" borderId="16" xfId="0" applyNumberFormat="1" applyFont="1" applyFill="1" applyBorder="1" applyAlignment="1">
      <alignment horizontal="center" vertical="center" wrapText="1" readingOrder="1"/>
    </xf>
    <xf numFmtId="9" fontId="27" fillId="26" borderId="17" xfId="0" applyNumberFormat="1" applyFont="1" applyFill="1" applyBorder="1" applyAlignment="1">
      <alignment horizontal="center" vertical="center" wrapText="1" readingOrder="1"/>
    </xf>
    <xf numFmtId="0" fontId="28" fillId="0" borderId="2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43" fontId="32" fillId="0" borderId="0" xfId="43" applyFont="1" applyBorder="1" applyAlignment="1">
      <alignment horizontal="center" vertical="center"/>
    </xf>
    <xf numFmtId="9" fontId="32" fillId="0" borderId="0" xfId="52" applyFont="1" applyBorder="1" applyAlignment="1">
      <alignment horizontal="center" vertical="center"/>
    </xf>
  </cellXfs>
  <cellStyles count="56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Euro" xfId="3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Input" xfId="39"/>
    <cellStyle name="Linked Cell" xfId="40"/>
    <cellStyle name="Millares 2" xfId="41"/>
    <cellStyle name="Millares 2 2" xfId="42"/>
    <cellStyle name="Millares 3" xfId="43"/>
    <cellStyle name="Millares 4" xfId="44"/>
    <cellStyle name="Millares_Gtia. sept.- octubre 2013" xfId="3"/>
    <cellStyle name="Moneda" xfId="1" builtinId="4"/>
    <cellStyle name="Moneda 2" xfId="45"/>
    <cellStyle name="Normal" xfId="0" builtinId="0"/>
    <cellStyle name="Normal 2" xfId="4"/>
    <cellStyle name="Normal 3" xfId="46"/>
    <cellStyle name="Normal 3 2" xfId="47"/>
    <cellStyle name="Normal 4" xfId="48"/>
    <cellStyle name="Normal 5" xfId="2"/>
    <cellStyle name="Note" xfId="49"/>
    <cellStyle name="Output" xfId="50"/>
    <cellStyle name="Porcentaje 2" xfId="51"/>
    <cellStyle name="Porcentaje 3" xfId="52"/>
    <cellStyle name="Porcentaje 4" xfId="53"/>
    <cellStyle name="Title" xfId="54"/>
    <cellStyle name="Warning Text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06080861932242"/>
          <c:y val="3.8905013239933194E-2"/>
          <c:w val="0.73021783456868417"/>
          <c:h val="0.6630603242645469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'Gráfico II'!$I$1</c:f>
              <c:strCache>
                <c:ptCount val="1"/>
                <c:pt idx="0">
                  <c:v>GARANTÍA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'Gráfico II'!$G$3:$G$4</c:f>
              <c:strCache>
                <c:ptCount val="2"/>
                <c:pt idx="0">
                  <c:v>Marzo - Abril 2017</c:v>
                </c:pt>
                <c:pt idx="1">
                  <c:v>Marzo - Abril 2018</c:v>
                </c:pt>
              </c:strCache>
            </c:strRef>
          </c:cat>
          <c:val>
            <c:numRef>
              <c:f>'Gráfico II'!$I$3:$I$4</c:f>
              <c:numCache>
                <c:formatCode>_(* #,##0.00_);_(* \(#,##0.00\);_(* "-"??_);_(@_)</c:formatCode>
                <c:ptCount val="2"/>
                <c:pt idx="0">
                  <c:v>114859053.30000001</c:v>
                </c:pt>
                <c:pt idx="1">
                  <c:v>59390017.659999996</c:v>
                </c:pt>
              </c:numCache>
            </c:numRef>
          </c:val>
        </c:ser>
        <c:ser>
          <c:idx val="0"/>
          <c:order val="1"/>
          <c:tx>
            <c:strRef>
              <c:f>'Gráfico II'!$H$1</c:f>
              <c:strCache>
                <c:ptCount val="1"/>
                <c:pt idx="0">
                  <c:v>COPARTICIPACIÓN DIARIA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'Gráfico II'!$G$3:$G$4</c:f>
              <c:strCache>
                <c:ptCount val="2"/>
                <c:pt idx="0">
                  <c:v>Marzo - Abril 2017</c:v>
                </c:pt>
                <c:pt idx="1">
                  <c:v>Marzo - Abril 2018</c:v>
                </c:pt>
              </c:strCache>
            </c:strRef>
          </c:cat>
          <c:val>
            <c:numRef>
              <c:f>'Gráfico II'!$H$3:$H$4</c:f>
              <c:numCache>
                <c:formatCode>_(* #,##0.00_);_(* \(#,##0.00\);_(* "-"??_);_(@_)</c:formatCode>
                <c:ptCount val="2"/>
                <c:pt idx="0">
                  <c:v>793541846.02999997</c:v>
                </c:pt>
                <c:pt idx="1">
                  <c:v>1251132491.0100002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5245312"/>
        <c:axId val="85247104"/>
      </c:barChart>
      <c:catAx>
        <c:axId val="852453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AR"/>
          </a:p>
        </c:txPr>
        <c:crossAx val="85247104"/>
        <c:crosses val="autoZero"/>
        <c:auto val="1"/>
        <c:lblAlgn val="ctr"/>
        <c:lblOffset val="100"/>
        <c:noMultiLvlLbl val="0"/>
      </c:catAx>
      <c:valAx>
        <c:axId val="85247104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crossAx val="85245312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r"/>
      <c:layout>
        <c:manualLayout>
          <c:xMode val="edge"/>
          <c:yMode val="edge"/>
          <c:x val="0.18519385790670359"/>
          <c:y val="0.85713371242649883"/>
          <c:w val="0.73539131712597317"/>
          <c:h val="8.8185101357158679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>
          <a:latin typeface="Century Gothic" pitchFamily="34" charset="0"/>
        </a:defRPr>
      </a:pPr>
      <a:endParaRPr lang="es-A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22</xdr:row>
      <xdr:rowOff>123825</xdr:rowOff>
    </xdr:from>
    <xdr:to>
      <xdr:col>0</xdr:col>
      <xdr:colOff>1808584</xdr:colOff>
      <xdr:row>34</xdr:row>
      <xdr:rowOff>201513</xdr:rowOff>
    </xdr:to>
    <xdr:sp macro="" textlink="">
      <xdr:nvSpPr>
        <xdr:cNvPr id="2" name="3 Flecha arriba"/>
        <xdr:cNvSpPr/>
      </xdr:nvSpPr>
      <xdr:spPr>
        <a:xfrm>
          <a:off x="152400" y="7019925"/>
          <a:ext cx="1656184" cy="2592288"/>
        </a:xfrm>
        <a:prstGeom prst="upArrow">
          <a:avLst/>
        </a:prstGeom>
        <a:solidFill>
          <a:schemeClr val="accent1">
            <a:lumMod val="75000"/>
          </a:schemeClr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A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AR" sz="2400" b="1">
              <a:latin typeface="Century Gothic" pitchFamily="34" charset="0"/>
            </a:rPr>
            <a:t>32%</a:t>
          </a:r>
        </a:p>
      </xdr:txBody>
    </xdr:sp>
    <xdr:clientData/>
  </xdr:twoCellAnchor>
  <xdr:twoCellAnchor>
    <xdr:from>
      <xdr:col>1</xdr:col>
      <xdr:colOff>152400</xdr:colOff>
      <xdr:row>12</xdr:row>
      <xdr:rowOff>209550</xdr:rowOff>
    </xdr:from>
    <xdr:to>
      <xdr:col>1</xdr:col>
      <xdr:colOff>1808584</xdr:colOff>
      <xdr:row>35</xdr:row>
      <xdr:rowOff>3745</xdr:rowOff>
    </xdr:to>
    <xdr:sp macro="" textlink="">
      <xdr:nvSpPr>
        <xdr:cNvPr id="3" name="4 Flecha arriba"/>
        <xdr:cNvSpPr/>
      </xdr:nvSpPr>
      <xdr:spPr>
        <a:xfrm>
          <a:off x="2095500" y="5000625"/>
          <a:ext cx="1656184" cy="4623370"/>
        </a:xfrm>
        <a:prstGeom prst="upArrow">
          <a:avLst/>
        </a:prstGeom>
        <a:solidFill>
          <a:srgbClr val="C00000"/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A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AR" sz="2400" b="1">
              <a:latin typeface="Century Gothic" pitchFamily="34" charset="0"/>
            </a:rPr>
            <a:t>67%</a:t>
          </a:r>
        </a:p>
      </xdr:txBody>
    </xdr:sp>
    <xdr:clientData/>
  </xdr:twoCellAnchor>
  <xdr:twoCellAnchor>
    <xdr:from>
      <xdr:col>2</xdr:col>
      <xdr:colOff>152400</xdr:colOff>
      <xdr:row>19</xdr:row>
      <xdr:rowOff>114300</xdr:rowOff>
    </xdr:from>
    <xdr:to>
      <xdr:col>2</xdr:col>
      <xdr:colOff>1808584</xdr:colOff>
      <xdr:row>35</xdr:row>
      <xdr:rowOff>1860</xdr:rowOff>
    </xdr:to>
    <xdr:sp macro="" textlink="">
      <xdr:nvSpPr>
        <xdr:cNvPr id="4" name="5 Flecha arriba"/>
        <xdr:cNvSpPr/>
      </xdr:nvSpPr>
      <xdr:spPr>
        <a:xfrm>
          <a:off x="4038600" y="6381750"/>
          <a:ext cx="1656184" cy="3240360"/>
        </a:xfrm>
        <a:prstGeom prst="upArrow">
          <a:avLst/>
        </a:prstGeom>
        <a:solidFill>
          <a:schemeClr val="accent6">
            <a:lumMod val="75000"/>
          </a:schemeClr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A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AR" sz="2400" b="1">
              <a:solidFill>
                <a:schemeClr val="tx1"/>
              </a:solidFill>
              <a:latin typeface="Century Gothic" pitchFamily="34" charset="0"/>
            </a:rPr>
            <a:t>44%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119061</xdr:rowOff>
    </xdr:from>
    <xdr:to>
      <xdr:col>4</xdr:col>
      <xdr:colOff>657225</xdr:colOff>
      <xdr:row>21</xdr:row>
      <xdr:rowOff>85724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0.80877</cdr:x>
      <cdr:y>0.03285</cdr:y>
    </cdr:from>
    <cdr:to>
      <cdr:x>0.9614</cdr:x>
      <cdr:y>0.13009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391026" y="119064"/>
          <a:ext cx="828676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AR" sz="1600" b="1">
              <a:latin typeface="Century Gothic" pitchFamily="34" charset="0"/>
            </a:rPr>
            <a:t>+</a:t>
          </a:r>
          <a:r>
            <a:rPr lang="es-AR" sz="1600" b="1" baseline="0">
              <a:latin typeface="Century Gothic" pitchFamily="34" charset="0"/>
            </a:rPr>
            <a:t> </a:t>
          </a:r>
          <a:r>
            <a:rPr lang="es-AR" sz="1600" b="1">
              <a:latin typeface="Century Gothic" pitchFamily="34" charset="0"/>
            </a:rPr>
            <a:t>44%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P84"/>
  <sheetViews>
    <sheetView showGridLines="0" tabSelected="1" workbookViewId="0">
      <selection activeCell="L9" sqref="L9"/>
    </sheetView>
  </sheetViews>
  <sheetFormatPr baseColWidth="10" defaultColWidth="11.42578125" defaultRowHeight="13.5" x14ac:dyDescent="0.25"/>
  <cols>
    <col min="1" max="1" width="28.42578125" style="15" customWidth="1"/>
    <col min="2" max="2" width="15.5703125" style="15" hidden="1" customWidth="1"/>
    <col min="3" max="3" width="15.5703125" style="15" customWidth="1"/>
    <col min="4" max="4" width="19.28515625" style="15" customWidth="1"/>
    <col min="5" max="6" width="16.85546875" style="15" hidden="1" customWidth="1"/>
    <col min="7" max="8" width="19.28515625" style="15" customWidth="1"/>
    <col min="9" max="9" width="4.5703125" style="15" customWidth="1"/>
    <col min="10" max="11" width="19.28515625" style="15" hidden="1" customWidth="1"/>
    <col min="12" max="12" width="19.28515625" style="15" customWidth="1"/>
    <col min="13" max="13" width="4.5703125" style="15" customWidth="1"/>
    <col min="14" max="14" width="19.28515625" style="15" customWidth="1"/>
    <col min="15" max="16384" width="11.42578125" style="15"/>
  </cols>
  <sheetData>
    <row r="1" spans="1:16" s="2" customFormat="1" ht="19.5" customHeight="1" x14ac:dyDescent="0.2">
      <c r="A1" s="1" t="s">
        <v>182</v>
      </c>
      <c r="J1" s="4"/>
      <c r="K1" s="4"/>
      <c r="L1" s="4"/>
      <c r="M1" s="3" t="s">
        <v>0</v>
      </c>
      <c r="N1" s="4">
        <f ca="1">+TODAY()</f>
        <v>43258</v>
      </c>
    </row>
    <row r="2" spans="1:16" s="9" customFormat="1" ht="21.75" customHeight="1" x14ac:dyDescent="0.2">
      <c r="A2" s="57" t="s">
        <v>1</v>
      </c>
      <c r="B2" s="6" t="s">
        <v>2</v>
      </c>
      <c r="C2" s="57" t="s">
        <v>3</v>
      </c>
      <c r="D2" s="54" t="s">
        <v>192</v>
      </c>
      <c r="E2" s="55"/>
      <c r="F2" s="55"/>
      <c r="G2" s="55"/>
      <c r="H2" s="56"/>
      <c r="J2" s="59" t="s">
        <v>187</v>
      </c>
      <c r="K2" s="59" t="s">
        <v>188</v>
      </c>
      <c r="L2" s="59" t="s">
        <v>193</v>
      </c>
      <c r="N2" s="59" t="s">
        <v>190</v>
      </c>
    </row>
    <row r="3" spans="1:16" s="9" customFormat="1" ht="21.75" customHeight="1" x14ac:dyDescent="0.2">
      <c r="A3" s="58"/>
      <c r="B3" s="6"/>
      <c r="C3" s="58"/>
      <c r="D3" s="7" t="s">
        <v>184</v>
      </c>
      <c r="E3" s="5" t="s">
        <v>1</v>
      </c>
      <c r="F3" s="8" t="s">
        <v>4</v>
      </c>
      <c r="G3" s="7" t="s">
        <v>185</v>
      </c>
      <c r="H3" s="7" t="s">
        <v>186</v>
      </c>
      <c r="J3" s="60"/>
      <c r="K3" s="60"/>
      <c r="L3" s="60"/>
      <c r="N3" s="60"/>
    </row>
    <row r="4" spans="1:16" ht="16.5" customHeight="1" x14ac:dyDescent="0.3">
      <c r="A4" s="10" t="s">
        <v>5</v>
      </c>
      <c r="B4" s="11">
        <v>0.51165000000000005</v>
      </c>
      <c r="C4" s="11" t="s">
        <v>6</v>
      </c>
      <c r="D4" s="12">
        <f>+$D$82*(B4/100)</f>
        <v>245180.71252863709</v>
      </c>
      <c r="E4" s="13" t="s">
        <v>7</v>
      </c>
      <c r="F4" s="14">
        <v>6.0350000000000001E-2</v>
      </c>
      <c r="G4" s="12">
        <f t="shared" ref="G4:G68" si="0">+$G$82*(F4/100)</f>
        <v>6922.387751236437</v>
      </c>
      <c r="H4" s="12">
        <f>+G4+D4</f>
        <v>252103.10027987353</v>
      </c>
      <c r="J4" s="12">
        <v>3739482.7599999993</v>
      </c>
      <c r="K4" s="12">
        <v>846990.9</v>
      </c>
      <c r="L4" s="12">
        <f>+J4+K4</f>
        <v>4586473.6599999992</v>
      </c>
      <c r="N4" s="12">
        <f>+H4+L4</f>
        <v>4838576.7602798725</v>
      </c>
      <c r="P4" s="9"/>
    </row>
    <row r="5" spans="1:16" ht="16.5" customHeight="1" x14ac:dyDescent="0.3">
      <c r="A5" s="10" t="s">
        <v>8</v>
      </c>
      <c r="B5" s="11">
        <v>0.58894000000000002</v>
      </c>
      <c r="C5" s="11" t="s">
        <v>6</v>
      </c>
      <c r="D5" s="12">
        <f t="shared" ref="D5:D68" si="1">+$D$82*(B5/100)</f>
        <v>282217.78332183236</v>
      </c>
      <c r="E5" s="13" t="s">
        <v>9</v>
      </c>
      <c r="F5" s="14">
        <v>0.1782</v>
      </c>
      <c r="G5" s="12">
        <f t="shared" si="0"/>
        <v>20440.256789897812</v>
      </c>
      <c r="H5" s="12">
        <f t="shared" ref="H5:H68" si="2">+G5+D5</f>
        <v>302658.04011173017</v>
      </c>
      <c r="J5" s="12">
        <v>4304370.1400000006</v>
      </c>
      <c r="K5" s="12">
        <v>874997.57000000007</v>
      </c>
      <c r="L5" s="12">
        <f t="shared" ref="L5:L68" si="3">+J5+K5</f>
        <v>5179367.7100000009</v>
      </c>
      <c r="N5" s="12">
        <f t="shared" ref="N5:N68" si="4">+H5+L5</f>
        <v>5482025.7501117308</v>
      </c>
    </row>
    <row r="6" spans="1:16" ht="16.5" customHeight="1" x14ac:dyDescent="0.3">
      <c r="A6" s="10" t="s">
        <v>10</v>
      </c>
      <c r="B6" s="11">
        <v>0.55225000000000002</v>
      </c>
      <c r="C6" s="11" t="s">
        <v>11</v>
      </c>
      <c r="D6" s="12">
        <f t="shared" si="1"/>
        <v>264636.07640758302</v>
      </c>
      <c r="E6" s="13" t="s">
        <v>12</v>
      </c>
      <c r="F6" s="14">
        <v>0.17355000000000001</v>
      </c>
      <c r="G6" s="12">
        <f t="shared" si="0"/>
        <v>19906.88308578432</v>
      </c>
      <c r="H6" s="12">
        <f t="shared" si="2"/>
        <v>284542.95949336735</v>
      </c>
      <c r="J6" s="12">
        <v>4036214.7499999986</v>
      </c>
      <c r="K6" s="12">
        <v>1481796.25</v>
      </c>
      <c r="L6" s="12">
        <f t="shared" si="3"/>
        <v>5518010.9999999981</v>
      </c>
      <c r="N6" s="12">
        <f t="shared" si="4"/>
        <v>5802553.9594933651</v>
      </c>
    </row>
    <row r="7" spans="1:16" ht="16.5" customHeight="1" x14ac:dyDescent="0.3">
      <c r="A7" s="10" t="s">
        <v>13</v>
      </c>
      <c r="B7" s="11">
        <v>0.54820999999999998</v>
      </c>
      <c r="C7" s="11" t="s">
        <v>14</v>
      </c>
      <c r="D7" s="12">
        <f t="shared" si="1"/>
        <v>262700.12394278147</v>
      </c>
      <c r="E7" s="13" t="s">
        <v>15</v>
      </c>
      <c r="F7" s="14">
        <v>0.10927000000000001</v>
      </c>
      <c r="G7" s="12">
        <f t="shared" si="0"/>
        <v>12533.708526555187</v>
      </c>
      <c r="H7" s="12">
        <f t="shared" si="2"/>
        <v>275233.83246933669</v>
      </c>
      <c r="J7" s="12">
        <v>4006687.8800000008</v>
      </c>
      <c r="K7" s="12">
        <v>1016144.9500000002</v>
      </c>
      <c r="L7" s="12">
        <f t="shared" si="3"/>
        <v>5022832.830000001</v>
      </c>
      <c r="N7" s="12">
        <f t="shared" si="4"/>
        <v>5298066.6624693377</v>
      </c>
    </row>
    <row r="8" spans="1:16" ht="16.5" customHeight="1" x14ac:dyDescent="0.3">
      <c r="A8" s="10" t="s">
        <v>16</v>
      </c>
      <c r="B8" s="11">
        <v>0.93772999999999995</v>
      </c>
      <c r="C8" s="11" t="s">
        <v>6</v>
      </c>
      <c r="D8" s="12">
        <f t="shared" si="1"/>
        <v>449356.61010354507</v>
      </c>
      <c r="E8" s="13" t="s">
        <v>17</v>
      </c>
      <c r="F8" s="14">
        <v>0.84113000000000004</v>
      </c>
      <c r="G8" s="12">
        <f t="shared" si="0"/>
        <v>96480.994352899826</v>
      </c>
      <c r="H8" s="12">
        <f t="shared" si="2"/>
        <v>545837.60445644485</v>
      </c>
      <c r="J8" s="12">
        <v>6853562.3499999996</v>
      </c>
      <c r="K8" s="12">
        <v>4750415.92</v>
      </c>
      <c r="L8" s="12">
        <f t="shared" si="3"/>
        <v>11603978.27</v>
      </c>
      <c r="N8" s="12">
        <f t="shared" si="4"/>
        <v>12149815.874456445</v>
      </c>
    </row>
    <row r="9" spans="1:16" ht="16.5" customHeight="1" x14ac:dyDescent="0.3">
      <c r="A9" s="10" t="s">
        <v>18</v>
      </c>
      <c r="B9" s="11">
        <v>0.90717000000000003</v>
      </c>
      <c r="C9" s="11" t="s">
        <v>6</v>
      </c>
      <c r="D9" s="12">
        <f t="shared" si="1"/>
        <v>434712.37561732379</v>
      </c>
      <c r="E9" s="13" t="s">
        <v>19</v>
      </c>
      <c r="F9" s="14">
        <v>0.65459999999999996</v>
      </c>
      <c r="G9" s="12">
        <f t="shared" si="0"/>
        <v>75085.253056493311</v>
      </c>
      <c r="H9" s="12">
        <f t="shared" si="2"/>
        <v>509797.62867381709</v>
      </c>
      <c r="J9" s="12">
        <v>6630209.3000000017</v>
      </c>
      <c r="K9" s="12">
        <v>3479911.5700000003</v>
      </c>
      <c r="L9" s="12">
        <f t="shared" si="3"/>
        <v>10110120.870000001</v>
      </c>
      <c r="N9" s="12">
        <f t="shared" si="4"/>
        <v>10619918.498673819</v>
      </c>
    </row>
    <row r="10" spans="1:16" ht="16.5" customHeight="1" x14ac:dyDescent="0.3">
      <c r="A10" s="10" t="s">
        <v>20</v>
      </c>
      <c r="B10" s="11">
        <v>0.61012999999999995</v>
      </c>
      <c r="C10" s="11" t="s">
        <v>14</v>
      </c>
      <c r="D10" s="12">
        <f t="shared" si="1"/>
        <v>292371.94983894721</v>
      </c>
      <c r="E10" s="13" t="s">
        <v>21</v>
      </c>
      <c r="F10" s="14">
        <v>0.19758000000000001</v>
      </c>
      <c r="G10" s="12">
        <f t="shared" si="0"/>
        <v>22663.220743815997</v>
      </c>
      <c r="H10" s="12">
        <f t="shared" si="2"/>
        <v>315035.17058276321</v>
      </c>
      <c r="J10" s="12">
        <v>4459240.95</v>
      </c>
      <c r="K10" s="12">
        <v>1745303.66</v>
      </c>
      <c r="L10" s="12">
        <f t="shared" si="3"/>
        <v>6204544.6100000003</v>
      </c>
      <c r="N10" s="12">
        <f t="shared" si="4"/>
        <v>6519579.7805827633</v>
      </c>
    </row>
    <row r="11" spans="1:16" ht="16.5" customHeight="1" x14ac:dyDescent="0.3">
      <c r="A11" s="10" t="s">
        <v>22</v>
      </c>
      <c r="B11" s="11">
        <v>0.55745999999999996</v>
      </c>
      <c r="C11" s="11" t="s">
        <v>11</v>
      </c>
      <c r="D11" s="12">
        <f t="shared" si="1"/>
        <v>267132.68837332947</v>
      </c>
      <c r="E11" s="13" t="s">
        <v>23</v>
      </c>
      <c r="F11" s="14">
        <v>0.14210999999999999</v>
      </c>
      <c r="G11" s="12">
        <f t="shared" si="0"/>
        <v>16300.588621842749</v>
      </c>
      <c r="H11" s="12">
        <f t="shared" si="2"/>
        <v>283433.2769951722</v>
      </c>
      <c r="J11" s="12">
        <v>4074293.0999999996</v>
      </c>
      <c r="K11" s="12">
        <v>587479.41999999993</v>
      </c>
      <c r="L11" s="12">
        <f t="shared" si="3"/>
        <v>4661772.5199999996</v>
      </c>
      <c r="N11" s="12">
        <f t="shared" si="4"/>
        <v>4945205.7969951713</v>
      </c>
    </row>
    <row r="12" spans="1:16" ht="16.5" customHeight="1" x14ac:dyDescent="0.3">
      <c r="A12" s="10" t="s">
        <v>24</v>
      </c>
      <c r="B12" s="11">
        <v>0.76932999999999996</v>
      </c>
      <c r="C12" s="11" t="s">
        <v>14</v>
      </c>
      <c r="D12" s="12">
        <f t="shared" si="1"/>
        <v>368659.97765983845</v>
      </c>
      <c r="E12" s="13" t="s">
        <v>25</v>
      </c>
      <c r="F12" s="14">
        <v>0.51954999999999996</v>
      </c>
      <c r="G12" s="12">
        <f t="shared" si="0"/>
        <v>59594.47483272395</v>
      </c>
      <c r="H12" s="12">
        <f t="shared" si="2"/>
        <v>428254.45249256241</v>
      </c>
      <c r="J12" s="12">
        <v>5622781.7399999984</v>
      </c>
      <c r="K12" s="12">
        <v>3506561.3200000012</v>
      </c>
      <c r="L12" s="12">
        <f t="shared" si="3"/>
        <v>9129343.0599999987</v>
      </c>
      <c r="N12" s="12">
        <f t="shared" si="4"/>
        <v>9557597.5124925617</v>
      </c>
    </row>
    <row r="13" spans="1:16" ht="16.5" customHeight="1" x14ac:dyDescent="0.3">
      <c r="A13" s="10" t="s">
        <v>26</v>
      </c>
      <c r="B13" s="11">
        <v>2.5579499999999999</v>
      </c>
      <c r="C13" s="11" t="s">
        <v>6</v>
      </c>
      <c r="D13" s="12">
        <f t="shared" si="1"/>
        <v>1225759.8037967891</v>
      </c>
      <c r="E13" s="13" t="s">
        <v>27</v>
      </c>
      <c r="F13" s="14">
        <v>3.0990000000000002</v>
      </c>
      <c r="G13" s="12">
        <f t="shared" si="0"/>
        <v>355467.7653866068</v>
      </c>
      <c r="H13" s="12">
        <f t="shared" si="2"/>
        <v>1581227.5691833959</v>
      </c>
      <c r="J13" s="12">
        <v>18695221.240000006</v>
      </c>
      <c r="K13" s="12">
        <v>21747276.220000003</v>
      </c>
      <c r="L13" s="12">
        <f t="shared" si="3"/>
        <v>40442497.460000008</v>
      </c>
      <c r="N13" s="12">
        <f t="shared" si="4"/>
        <v>42023725.029183403</v>
      </c>
    </row>
    <row r="14" spans="1:16" ht="16.5" customHeight="1" x14ac:dyDescent="0.3">
      <c r="A14" s="10" t="s">
        <v>28</v>
      </c>
      <c r="B14" s="11">
        <v>2.1125400000000001</v>
      </c>
      <c r="C14" s="11" t="s">
        <v>11</v>
      </c>
      <c r="D14" s="12">
        <f t="shared" si="1"/>
        <v>1012321.0445524226</v>
      </c>
      <c r="E14" s="13" t="s">
        <v>29</v>
      </c>
      <c r="F14" s="14">
        <v>2.1764700000000001</v>
      </c>
      <c r="G14" s="12">
        <f t="shared" si="0"/>
        <v>249649.86361116104</v>
      </c>
      <c r="H14" s="12">
        <f t="shared" si="2"/>
        <v>1261970.9081635836</v>
      </c>
      <c r="J14" s="12">
        <v>15439865.01</v>
      </c>
      <c r="K14" s="12">
        <v>15540644.74</v>
      </c>
      <c r="L14" s="12">
        <f t="shared" si="3"/>
        <v>30980509.75</v>
      </c>
      <c r="N14" s="12">
        <f t="shared" si="4"/>
        <v>32242480.658163585</v>
      </c>
    </row>
    <row r="15" spans="1:16" ht="16.5" customHeight="1" x14ac:dyDescent="0.3">
      <c r="A15" s="10" t="s">
        <v>30</v>
      </c>
      <c r="B15" s="11">
        <v>0.70348999999999995</v>
      </c>
      <c r="C15" s="11" t="s">
        <v>11</v>
      </c>
      <c r="D15" s="12">
        <f t="shared" si="1"/>
        <v>337109.70283742965</v>
      </c>
      <c r="E15" s="13" t="s">
        <v>31</v>
      </c>
      <c r="F15" s="14">
        <v>0.20633000000000001</v>
      </c>
      <c r="G15" s="12">
        <f t="shared" si="0"/>
        <v>23666.880939728486</v>
      </c>
      <c r="H15" s="12">
        <f t="shared" si="2"/>
        <v>360776.58377715811</v>
      </c>
      <c r="J15" s="12">
        <v>5141578.7000000011</v>
      </c>
      <c r="K15" s="12">
        <v>1600054.4500000004</v>
      </c>
      <c r="L15" s="12">
        <f t="shared" si="3"/>
        <v>6741633.1500000013</v>
      </c>
      <c r="N15" s="12">
        <f t="shared" si="4"/>
        <v>7102409.7337771598</v>
      </c>
    </row>
    <row r="16" spans="1:16" ht="16.5" customHeight="1" x14ac:dyDescent="0.3">
      <c r="A16" s="10" t="s">
        <v>32</v>
      </c>
      <c r="B16" s="11">
        <v>0.55928999999999995</v>
      </c>
      <c r="C16" s="11" t="s">
        <v>11</v>
      </c>
      <c r="D16" s="12">
        <f t="shared" si="1"/>
        <v>268009.61733634601</v>
      </c>
      <c r="E16" s="13" t="s">
        <v>33</v>
      </c>
      <c r="F16" s="14">
        <v>0.18490000000000001</v>
      </c>
      <c r="G16" s="12">
        <f t="shared" si="0"/>
        <v>21208.773739910808</v>
      </c>
      <c r="H16" s="12">
        <f t="shared" si="2"/>
        <v>289218.39107625681</v>
      </c>
      <c r="J16" s="12">
        <v>4087667.9999999995</v>
      </c>
      <c r="K16" s="12">
        <v>964804.77</v>
      </c>
      <c r="L16" s="12">
        <f t="shared" si="3"/>
        <v>5052472.7699999996</v>
      </c>
      <c r="N16" s="12">
        <f t="shared" si="4"/>
        <v>5341691.1610762561</v>
      </c>
    </row>
    <row r="17" spans="1:14" ht="16.5" customHeight="1" x14ac:dyDescent="0.3">
      <c r="A17" s="10" t="s">
        <v>34</v>
      </c>
      <c r="B17" s="11">
        <v>0.51812000000000002</v>
      </c>
      <c r="C17" s="11" t="s">
        <v>11</v>
      </c>
      <c r="D17" s="12">
        <f t="shared" si="1"/>
        <v>248281.11164924744</v>
      </c>
      <c r="E17" s="13" t="s">
        <v>35</v>
      </c>
      <c r="F17" s="14">
        <v>0.12128</v>
      </c>
      <c r="G17" s="12">
        <f t="shared" si="0"/>
        <v>13911.303835459074</v>
      </c>
      <c r="H17" s="12">
        <f t="shared" si="2"/>
        <v>262192.41548470652</v>
      </c>
      <c r="J17" s="12">
        <v>3786769.899999999</v>
      </c>
      <c r="K17" s="12">
        <v>588542.2699999999</v>
      </c>
      <c r="L17" s="12">
        <f t="shared" si="3"/>
        <v>4375312.169999999</v>
      </c>
      <c r="N17" s="12">
        <f t="shared" si="4"/>
        <v>4637504.5854847059</v>
      </c>
    </row>
    <row r="18" spans="1:14" ht="16.5" customHeight="1" x14ac:dyDescent="0.3">
      <c r="A18" s="10" t="s">
        <v>36</v>
      </c>
      <c r="B18" s="11">
        <v>4.4836999999999998</v>
      </c>
      <c r="C18" s="11" t="s">
        <v>11</v>
      </c>
      <c r="D18" s="12">
        <f t="shared" si="1"/>
        <v>2148571.7986214207</v>
      </c>
      <c r="E18" s="13" t="s">
        <v>37</v>
      </c>
      <c r="F18" s="14">
        <v>6.0847899999999999</v>
      </c>
      <c r="G18" s="12">
        <f t="shared" si="0"/>
        <v>697949.88839844172</v>
      </c>
      <c r="H18" s="12">
        <f t="shared" si="2"/>
        <v>2846521.6870198622</v>
      </c>
      <c r="J18" s="12">
        <v>32769899.129999999</v>
      </c>
      <c r="K18" s="12">
        <v>29310272.310000006</v>
      </c>
      <c r="L18" s="12">
        <f t="shared" si="3"/>
        <v>62080171.440000005</v>
      </c>
      <c r="N18" s="12">
        <f t="shared" si="4"/>
        <v>64926693.127019867</v>
      </c>
    </row>
    <row r="19" spans="1:14" ht="16.5" customHeight="1" x14ac:dyDescent="0.3">
      <c r="A19" s="10" t="s">
        <v>38</v>
      </c>
      <c r="B19" s="11">
        <v>9.7262799999999991</v>
      </c>
      <c r="C19" s="11" t="s">
        <v>11</v>
      </c>
      <c r="D19" s="12">
        <f t="shared" si="1"/>
        <v>4660795.9750865474</v>
      </c>
      <c r="E19" s="13" t="s">
        <v>39</v>
      </c>
      <c r="F19" s="14">
        <v>14.588050000000001</v>
      </c>
      <c r="G19" s="12">
        <f t="shared" si="0"/>
        <v>1673308.0138264243</v>
      </c>
      <c r="H19" s="12">
        <f t="shared" si="2"/>
        <v>6334103.9889129717</v>
      </c>
      <c r="J19" s="12">
        <v>71086204.400000006</v>
      </c>
      <c r="K19" s="12">
        <v>59792423.539999992</v>
      </c>
      <c r="L19" s="12">
        <f t="shared" si="3"/>
        <v>130878627.94</v>
      </c>
      <c r="N19" s="12">
        <f t="shared" si="4"/>
        <v>137212731.92891297</v>
      </c>
    </row>
    <row r="20" spans="1:14" ht="16.5" customHeight="1" x14ac:dyDescent="0.3">
      <c r="A20" s="10" t="s">
        <v>40</v>
      </c>
      <c r="B20" s="11">
        <v>0.53371999999999997</v>
      </c>
      <c r="C20" s="11" t="s">
        <v>11</v>
      </c>
      <c r="D20" s="12">
        <f t="shared" si="1"/>
        <v>255756.57166184729</v>
      </c>
      <c r="E20" s="13" t="s">
        <v>41</v>
      </c>
      <c r="F20" s="14">
        <v>9.4159999999999994E-2</v>
      </c>
      <c r="G20" s="12">
        <f t="shared" si="0"/>
        <v>10800.530748242301</v>
      </c>
      <c r="H20" s="12">
        <f t="shared" si="2"/>
        <v>266557.10241008957</v>
      </c>
      <c r="J20" s="12">
        <v>3900785.21</v>
      </c>
      <c r="K20" s="12">
        <v>470799.85</v>
      </c>
      <c r="L20" s="12">
        <f t="shared" si="3"/>
        <v>4371585.0599999996</v>
      </c>
      <c r="N20" s="12">
        <f t="shared" si="4"/>
        <v>4638142.1624100888</v>
      </c>
    </row>
    <row r="21" spans="1:14" ht="16.5" customHeight="1" x14ac:dyDescent="0.3">
      <c r="A21" s="10" t="s">
        <v>42</v>
      </c>
      <c r="B21" s="11">
        <v>1.7725299999999999</v>
      </c>
      <c r="C21" s="11" t="s">
        <v>6</v>
      </c>
      <c r="D21" s="12">
        <f t="shared" si="1"/>
        <v>849389.56000857044</v>
      </c>
      <c r="E21" s="13" t="s">
        <v>43</v>
      </c>
      <c r="F21" s="14">
        <v>2.5391300000000001</v>
      </c>
      <c r="G21" s="12">
        <f t="shared" si="0"/>
        <v>291248.42437111808</v>
      </c>
      <c r="H21" s="12">
        <f t="shared" si="2"/>
        <v>1140637.9843796885</v>
      </c>
      <c r="J21" s="12">
        <v>12954842.939999999</v>
      </c>
      <c r="K21" s="12">
        <v>15322442.119999999</v>
      </c>
      <c r="L21" s="12">
        <f t="shared" si="3"/>
        <v>28277285.059999999</v>
      </c>
      <c r="N21" s="12">
        <f t="shared" si="4"/>
        <v>29417923.044379689</v>
      </c>
    </row>
    <row r="22" spans="1:14" ht="16.5" customHeight="1" x14ac:dyDescent="0.3">
      <c r="A22" s="10" t="s">
        <v>44</v>
      </c>
      <c r="B22" s="11">
        <v>1.4021699999999999</v>
      </c>
      <c r="C22" s="11" t="s">
        <v>6</v>
      </c>
      <c r="D22" s="12">
        <f t="shared" si="1"/>
        <v>671914.47217097436</v>
      </c>
      <c r="E22" s="13" t="s">
        <v>45</v>
      </c>
      <c r="F22" s="14">
        <v>1.2142900000000001</v>
      </c>
      <c r="G22" s="12">
        <f t="shared" si="0"/>
        <v>139283.94734795185</v>
      </c>
      <c r="H22" s="12">
        <f t="shared" si="2"/>
        <v>811198.41951892618</v>
      </c>
      <c r="J22" s="12">
        <v>10248002.640000001</v>
      </c>
      <c r="K22" s="12">
        <v>8353319.4799999986</v>
      </c>
      <c r="L22" s="12">
        <f t="shared" si="3"/>
        <v>18601322.119999997</v>
      </c>
      <c r="N22" s="12">
        <f t="shared" si="4"/>
        <v>19412520.539518923</v>
      </c>
    </row>
    <row r="23" spans="1:14" ht="16.5" customHeight="1" x14ac:dyDescent="0.3">
      <c r="A23" s="10" t="s">
        <v>46</v>
      </c>
      <c r="B23" s="11">
        <v>0.49675000000000002</v>
      </c>
      <c r="C23" s="11" t="s">
        <v>11</v>
      </c>
      <c r="D23" s="12">
        <f t="shared" si="1"/>
        <v>238040.68982429488</v>
      </c>
      <c r="E23" s="13" t="s">
        <v>47</v>
      </c>
      <c r="F23" s="14">
        <v>6.368E-2</v>
      </c>
      <c r="G23" s="12">
        <f t="shared" si="0"/>
        <v>7304.3521457951338</v>
      </c>
      <c r="H23" s="12">
        <f t="shared" si="2"/>
        <v>245345.04197009001</v>
      </c>
      <c r="J23" s="12">
        <v>3630583.4999999995</v>
      </c>
      <c r="K23" s="12">
        <v>391370.17</v>
      </c>
      <c r="L23" s="12">
        <f t="shared" si="3"/>
        <v>4021953.6699999995</v>
      </c>
      <c r="N23" s="12">
        <f t="shared" si="4"/>
        <v>4267298.711970089</v>
      </c>
    </row>
    <row r="24" spans="1:14" ht="16.5" customHeight="1" x14ac:dyDescent="0.3">
      <c r="A24" s="10" t="s">
        <v>48</v>
      </c>
      <c r="B24" s="11">
        <v>0.57459000000000005</v>
      </c>
      <c r="C24" s="11" t="s">
        <v>11</v>
      </c>
      <c r="D24" s="12">
        <f t="shared" si="1"/>
        <v>275341.31850254978</v>
      </c>
      <c r="E24" s="13" t="s">
        <v>49</v>
      </c>
      <c r="F24" s="14">
        <v>0.30069000000000001</v>
      </c>
      <c r="G24" s="12">
        <f t="shared" si="0"/>
        <v>34490.352492448787</v>
      </c>
      <c r="H24" s="12">
        <f t="shared" si="2"/>
        <v>309831.67099499854</v>
      </c>
      <c r="J24" s="12">
        <v>4199490.68</v>
      </c>
      <c r="K24" s="12">
        <v>1177864.1099999999</v>
      </c>
      <c r="L24" s="12">
        <f t="shared" si="3"/>
        <v>5377354.7899999991</v>
      </c>
      <c r="N24" s="12">
        <f t="shared" si="4"/>
        <v>5687186.460994998</v>
      </c>
    </row>
    <row r="25" spans="1:14" ht="16.5" customHeight="1" x14ac:dyDescent="0.3">
      <c r="A25" s="10" t="s">
        <v>50</v>
      </c>
      <c r="B25" s="11">
        <v>1.8529899999999999</v>
      </c>
      <c r="C25" s="11" t="s">
        <v>6</v>
      </c>
      <c r="D25" s="12">
        <f t="shared" si="1"/>
        <v>887945.68261201831</v>
      </c>
      <c r="E25" s="13" t="s">
        <v>51</v>
      </c>
      <c r="F25" s="14">
        <v>1.30528</v>
      </c>
      <c r="G25" s="12">
        <f t="shared" si="0"/>
        <v>149720.86634521783</v>
      </c>
      <c r="H25" s="12">
        <f t="shared" si="2"/>
        <v>1037666.5489572361</v>
      </c>
      <c r="J25" s="12">
        <v>13542898.809999999</v>
      </c>
      <c r="K25" s="12">
        <v>7170889.3300000001</v>
      </c>
      <c r="L25" s="12">
        <f t="shared" si="3"/>
        <v>20713788.140000001</v>
      </c>
      <c r="N25" s="12">
        <f t="shared" si="4"/>
        <v>21751454.688957237</v>
      </c>
    </row>
    <row r="26" spans="1:14" ht="16.5" customHeight="1" x14ac:dyDescent="0.3">
      <c r="A26" s="10" t="s">
        <v>52</v>
      </c>
      <c r="B26" s="11">
        <v>1.37094</v>
      </c>
      <c r="C26" s="11" t="s">
        <v>11</v>
      </c>
      <c r="D26" s="12">
        <f t="shared" si="1"/>
        <v>656949.17626113503</v>
      </c>
      <c r="E26" s="13" t="s">
        <v>53</v>
      </c>
      <c r="F26" s="14">
        <v>1.2253400000000001</v>
      </c>
      <c r="G26" s="12">
        <f t="shared" si="0"/>
        <v>140551.42679536133</v>
      </c>
      <c r="H26" s="12">
        <f t="shared" si="2"/>
        <v>797500.60305649636</v>
      </c>
      <c r="J26" s="12">
        <v>10019752.800000003</v>
      </c>
      <c r="K26" s="12">
        <v>5387745.2200000007</v>
      </c>
      <c r="L26" s="12">
        <f t="shared" si="3"/>
        <v>15407498.020000003</v>
      </c>
      <c r="N26" s="12">
        <f t="shared" si="4"/>
        <v>16204998.623056499</v>
      </c>
    </row>
    <row r="27" spans="1:14" ht="16.5" customHeight="1" x14ac:dyDescent="0.3">
      <c r="A27" s="10" t="s">
        <v>54</v>
      </c>
      <c r="B27" s="11">
        <v>0.63439999999999996</v>
      </c>
      <c r="C27" s="11" t="s">
        <v>14</v>
      </c>
      <c r="D27" s="12">
        <f t="shared" si="1"/>
        <v>304002.04051239591</v>
      </c>
      <c r="E27" s="13" t="s">
        <v>55</v>
      </c>
      <c r="F27" s="14">
        <v>0.20485999999999999</v>
      </c>
      <c r="G27" s="12">
        <f t="shared" si="0"/>
        <v>23498.266026815185</v>
      </c>
      <c r="H27" s="12">
        <f t="shared" si="2"/>
        <v>327500.30653921107</v>
      </c>
      <c r="J27" s="12">
        <v>4636622.419999999</v>
      </c>
      <c r="K27" s="12">
        <v>1163237.6299999999</v>
      </c>
      <c r="L27" s="12">
        <f t="shared" si="3"/>
        <v>5799860.0499999989</v>
      </c>
      <c r="N27" s="12">
        <f t="shared" si="4"/>
        <v>6127360.3565392103</v>
      </c>
    </row>
    <row r="28" spans="1:14" ht="16.5" customHeight="1" x14ac:dyDescent="0.3">
      <c r="A28" s="10" t="s">
        <v>56</v>
      </c>
      <c r="B28" s="11">
        <v>0.70472000000000001</v>
      </c>
      <c r="C28" s="11" t="s">
        <v>6</v>
      </c>
      <c r="D28" s="12">
        <f t="shared" si="1"/>
        <v>337699.11410765391</v>
      </c>
      <c r="E28" s="13" t="s">
        <v>57</v>
      </c>
      <c r="F28" s="14">
        <v>0.34500999999999998</v>
      </c>
      <c r="G28" s="12">
        <f t="shared" si="0"/>
        <v>39574.03476477354</v>
      </c>
      <c r="H28" s="12">
        <f t="shared" si="2"/>
        <v>377273.14887242747</v>
      </c>
      <c r="J28" s="12">
        <v>5150568.3500000006</v>
      </c>
      <c r="K28" s="12">
        <v>2451130.98</v>
      </c>
      <c r="L28" s="12">
        <f t="shared" si="3"/>
        <v>7601699.3300000001</v>
      </c>
      <c r="N28" s="12">
        <f t="shared" si="4"/>
        <v>7978972.4788724277</v>
      </c>
    </row>
    <row r="29" spans="1:14" ht="16.5" customHeight="1" x14ac:dyDescent="0.3">
      <c r="A29" s="10" t="s">
        <v>58</v>
      </c>
      <c r="B29" s="11">
        <v>1.0077799999999999</v>
      </c>
      <c r="C29" s="11" t="s">
        <v>6</v>
      </c>
      <c r="D29" s="12">
        <f t="shared" si="1"/>
        <v>482924.30073704652</v>
      </c>
      <c r="E29" s="13" t="s">
        <v>59</v>
      </c>
      <c r="F29" s="14">
        <v>0.76258999999999999</v>
      </c>
      <c r="G29" s="12">
        <f t="shared" si="0"/>
        <v>87472.140434389308</v>
      </c>
      <c r="H29" s="12">
        <f t="shared" si="2"/>
        <v>570396.44117143587</v>
      </c>
      <c r="J29" s="12">
        <v>7365534.9300000006</v>
      </c>
      <c r="K29" s="12">
        <v>5013223</v>
      </c>
      <c r="L29" s="12">
        <f t="shared" si="3"/>
        <v>12378757.93</v>
      </c>
      <c r="N29" s="12">
        <f t="shared" si="4"/>
        <v>12949154.371171435</v>
      </c>
    </row>
    <row r="30" spans="1:14" ht="16.5" customHeight="1" x14ac:dyDescent="0.3">
      <c r="A30" s="10" t="s">
        <v>60</v>
      </c>
      <c r="B30" s="11">
        <v>0.50390999999999997</v>
      </c>
      <c r="C30" s="11" t="s">
        <v>11</v>
      </c>
      <c r="D30" s="12">
        <f t="shared" si="1"/>
        <v>241471.73429161633</v>
      </c>
      <c r="E30" s="13" t="s">
        <v>61</v>
      </c>
      <c r="F30" s="14">
        <v>8.3779999999999993E-2</v>
      </c>
      <c r="G30" s="12">
        <f t="shared" si="0"/>
        <v>9609.9029958341125</v>
      </c>
      <c r="H30" s="12">
        <f t="shared" si="2"/>
        <v>251081.63728745043</v>
      </c>
      <c r="J30" s="12">
        <v>3682913.67</v>
      </c>
      <c r="K30" s="12">
        <v>448390.25999999995</v>
      </c>
      <c r="L30" s="12">
        <f t="shared" si="3"/>
        <v>4131303.9299999997</v>
      </c>
      <c r="N30" s="12">
        <f t="shared" si="4"/>
        <v>4382385.5672874497</v>
      </c>
    </row>
    <row r="31" spans="1:14" ht="16.5" customHeight="1" x14ac:dyDescent="0.3">
      <c r="A31" s="10" t="s">
        <v>62</v>
      </c>
      <c r="B31" s="11">
        <v>0.82835000000000003</v>
      </c>
      <c r="C31" s="11" t="s">
        <v>6</v>
      </c>
      <c r="D31" s="12">
        <f t="shared" si="1"/>
        <v>396942.13470750814</v>
      </c>
      <c r="E31" s="13" t="s">
        <v>63</v>
      </c>
      <c r="F31" s="14">
        <v>0.38672000000000001</v>
      </c>
      <c r="G31" s="12">
        <f t="shared" si="0"/>
        <v>44358.339538660395</v>
      </c>
      <c r="H31" s="12">
        <f t="shared" si="2"/>
        <v>441300.47424616851</v>
      </c>
      <c r="J31" s="12">
        <v>6054139.6500000004</v>
      </c>
      <c r="K31" s="12">
        <v>3108180.9700000007</v>
      </c>
      <c r="L31" s="12">
        <f t="shared" si="3"/>
        <v>9162320.620000001</v>
      </c>
      <c r="N31" s="12">
        <f t="shared" si="4"/>
        <v>9603621.0942461696</v>
      </c>
    </row>
    <row r="32" spans="1:14" ht="16.5" customHeight="1" x14ac:dyDescent="0.3">
      <c r="A32" s="10" t="s">
        <v>64</v>
      </c>
      <c r="B32" s="11">
        <v>0.56686000000000003</v>
      </c>
      <c r="C32" s="11" t="s">
        <v>6</v>
      </c>
      <c r="D32" s="12">
        <f t="shared" si="1"/>
        <v>271637.13222707558</v>
      </c>
      <c r="E32" s="13" t="s">
        <v>65</v>
      </c>
      <c r="F32" s="14">
        <v>0.13902999999999999</v>
      </c>
      <c r="G32" s="12">
        <f t="shared" si="0"/>
        <v>15947.300232881555</v>
      </c>
      <c r="H32" s="12">
        <f t="shared" si="2"/>
        <v>287584.43245995714</v>
      </c>
      <c r="J32" s="12">
        <v>4142994.6100000008</v>
      </c>
      <c r="K32" s="12">
        <v>1097416.22</v>
      </c>
      <c r="L32" s="12">
        <f t="shared" si="3"/>
        <v>5240410.830000001</v>
      </c>
      <c r="N32" s="12">
        <f t="shared" si="4"/>
        <v>5527995.262459958</v>
      </c>
    </row>
    <row r="33" spans="1:14" ht="16.5" customHeight="1" x14ac:dyDescent="0.3">
      <c r="A33" s="10" t="s">
        <v>66</v>
      </c>
      <c r="B33" s="11">
        <v>2.5430100000000002</v>
      </c>
      <c r="C33" s="11" t="s">
        <v>6</v>
      </c>
      <c r="D33" s="12">
        <f t="shared" si="1"/>
        <v>1218600.6132462609</v>
      </c>
      <c r="E33" s="13" t="s">
        <v>67</v>
      </c>
      <c r="F33" s="14">
        <v>3.71469</v>
      </c>
      <c r="G33" s="12">
        <f t="shared" si="0"/>
        <v>426089.88493190525</v>
      </c>
      <c r="H33" s="12">
        <f t="shared" si="2"/>
        <v>1644690.4981781661</v>
      </c>
      <c r="J33" s="12">
        <v>18586029.690000005</v>
      </c>
      <c r="K33" s="12">
        <v>18586638.980000004</v>
      </c>
      <c r="L33" s="12">
        <f t="shared" si="3"/>
        <v>37172668.670000009</v>
      </c>
      <c r="N33" s="12">
        <f t="shared" si="4"/>
        <v>38817359.168178178</v>
      </c>
    </row>
    <row r="34" spans="1:14" ht="16.5" customHeight="1" x14ac:dyDescent="0.3">
      <c r="A34" s="10" t="s">
        <v>68</v>
      </c>
      <c r="B34" s="11">
        <v>5.2227499999999996</v>
      </c>
      <c r="C34" s="11" t="s">
        <v>11</v>
      </c>
      <c r="D34" s="12">
        <f t="shared" si="1"/>
        <v>2502721.7167183412</v>
      </c>
      <c r="E34" s="16" t="s">
        <v>69</v>
      </c>
      <c r="F34" s="14">
        <v>6.5088800000000004</v>
      </c>
      <c r="G34" s="12">
        <f t="shared" si="0"/>
        <v>746594.71725381643</v>
      </c>
      <c r="H34" s="12">
        <f t="shared" si="2"/>
        <v>3249316.4339721575</v>
      </c>
      <c r="J34" s="12">
        <v>38171374.240000002</v>
      </c>
      <c r="K34" s="12">
        <v>32584919.330000002</v>
      </c>
      <c r="L34" s="12">
        <f t="shared" si="3"/>
        <v>70756293.570000008</v>
      </c>
      <c r="N34" s="12">
        <f t="shared" si="4"/>
        <v>74005610.003972173</v>
      </c>
    </row>
    <row r="35" spans="1:14" ht="16.5" customHeight="1" x14ac:dyDescent="0.3">
      <c r="A35" s="10" t="s">
        <v>70</v>
      </c>
      <c r="B35" s="11">
        <v>0.73526999999999998</v>
      </c>
      <c r="C35" s="11" t="s">
        <v>11</v>
      </c>
      <c r="D35" s="12">
        <f t="shared" si="1"/>
        <v>352338.55663232872</v>
      </c>
      <c r="E35" s="13" t="s">
        <v>71</v>
      </c>
      <c r="F35" s="14">
        <v>0.4128</v>
      </c>
      <c r="G35" s="12">
        <f t="shared" si="0"/>
        <v>47349.820442591568</v>
      </c>
      <c r="H35" s="12">
        <f t="shared" si="2"/>
        <v>399688.37707492028</v>
      </c>
      <c r="J35" s="12">
        <v>5373848.3200000003</v>
      </c>
      <c r="K35" s="12">
        <v>2471833.3400000003</v>
      </c>
      <c r="L35" s="12">
        <f t="shared" si="3"/>
        <v>7845681.6600000001</v>
      </c>
      <c r="N35" s="12">
        <f t="shared" si="4"/>
        <v>8245370.0370749207</v>
      </c>
    </row>
    <row r="36" spans="1:14" ht="16.5" customHeight="1" x14ac:dyDescent="0.3">
      <c r="A36" s="10" t="s">
        <v>72</v>
      </c>
      <c r="B36" s="11">
        <v>0.56147999999999998</v>
      </c>
      <c r="C36" s="11" t="s">
        <v>11</v>
      </c>
      <c r="D36" s="12">
        <f t="shared" si="1"/>
        <v>269059.05691503792</v>
      </c>
      <c r="E36" s="13" t="s">
        <v>73</v>
      </c>
      <c r="F36" s="14">
        <v>7.6619999999999994E-2</v>
      </c>
      <c r="G36" s="12">
        <f t="shared" si="0"/>
        <v>8788.6221955217206</v>
      </c>
      <c r="H36" s="12">
        <f t="shared" si="2"/>
        <v>277847.67911055963</v>
      </c>
      <c r="J36" s="12">
        <v>4103673.9600000004</v>
      </c>
      <c r="K36" s="12">
        <v>754267.06999999983</v>
      </c>
      <c r="L36" s="12">
        <f t="shared" si="3"/>
        <v>4857941.03</v>
      </c>
      <c r="N36" s="12">
        <f t="shared" si="4"/>
        <v>5135788.7091105599</v>
      </c>
    </row>
    <row r="37" spans="1:14" ht="16.5" customHeight="1" x14ac:dyDescent="0.3">
      <c r="A37" s="10" t="s">
        <v>74</v>
      </c>
      <c r="B37" s="11">
        <v>0.53113999999999995</v>
      </c>
      <c r="C37" s="11" t="s">
        <v>11</v>
      </c>
      <c r="D37" s="12">
        <f t="shared" si="1"/>
        <v>254520.24558284038</v>
      </c>
      <c r="E37" s="13" t="s">
        <v>75</v>
      </c>
      <c r="F37" s="14">
        <v>0.13399</v>
      </c>
      <c r="G37" s="12">
        <f t="shared" si="0"/>
        <v>15369.19196003596</v>
      </c>
      <c r="H37" s="12">
        <f t="shared" si="2"/>
        <v>269889.43754287635</v>
      </c>
      <c r="J37" s="12">
        <v>3881928.8000000007</v>
      </c>
      <c r="K37" s="12">
        <v>1078890.54</v>
      </c>
      <c r="L37" s="12">
        <f t="shared" si="3"/>
        <v>4960819.3400000008</v>
      </c>
      <c r="N37" s="12">
        <f t="shared" si="4"/>
        <v>5230708.777542877</v>
      </c>
    </row>
    <row r="38" spans="1:14" ht="16.5" customHeight="1" x14ac:dyDescent="0.3">
      <c r="A38" s="10" t="s">
        <v>76</v>
      </c>
      <c r="B38" s="11">
        <v>0.74414000000000002</v>
      </c>
      <c r="C38" s="11" t="s">
        <v>6</v>
      </c>
      <c r="D38" s="12">
        <f t="shared" si="1"/>
        <v>356589.02652410825</v>
      </c>
      <c r="E38" s="13" t="s">
        <v>77</v>
      </c>
      <c r="F38" s="14">
        <v>0.29500999999999999</v>
      </c>
      <c r="G38" s="12">
        <f t="shared" si="0"/>
        <v>33838.833645273589</v>
      </c>
      <c r="H38" s="12">
        <f t="shared" si="2"/>
        <v>390427.86016938183</v>
      </c>
      <c r="J38" s="12">
        <v>5438676.2400000002</v>
      </c>
      <c r="K38" s="12">
        <v>1639506.9</v>
      </c>
      <c r="L38" s="12">
        <f t="shared" si="3"/>
        <v>7078183.1400000006</v>
      </c>
      <c r="N38" s="12">
        <f t="shared" si="4"/>
        <v>7468611.0001693824</v>
      </c>
    </row>
    <row r="39" spans="1:14" ht="16.5" customHeight="1" x14ac:dyDescent="0.3">
      <c r="A39" s="10" t="s">
        <v>78</v>
      </c>
      <c r="B39" s="11">
        <v>0.58140000000000003</v>
      </c>
      <c r="C39" s="11" t="s">
        <v>11</v>
      </c>
      <c r="D39" s="12">
        <f t="shared" si="1"/>
        <v>278604.64431574242</v>
      </c>
      <c r="E39" s="13" t="s">
        <v>79</v>
      </c>
      <c r="F39" s="14">
        <v>0.1399</v>
      </c>
      <c r="G39" s="12">
        <f t="shared" si="0"/>
        <v>16047.092732360856</v>
      </c>
      <c r="H39" s="12">
        <f t="shared" si="2"/>
        <v>294651.7370481033</v>
      </c>
      <c r="J39" s="12">
        <v>4249262.7700000014</v>
      </c>
      <c r="K39" s="12">
        <v>837576.60000000009</v>
      </c>
      <c r="L39" s="12">
        <f t="shared" si="3"/>
        <v>5086839.370000001</v>
      </c>
      <c r="N39" s="12">
        <f t="shared" si="4"/>
        <v>5381491.1070481045</v>
      </c>
    </row>
    <row r="40" spans="1:14" ht="16.5" customHeight="1" x14ac:dyDescent="0.3">
      <c r="A40" s="10" t="s">
        <v>80</v>
      </c>
      <c r="B40" s="11">
        <v>1.7055</v>
      </c>
      <c r="C40" s="11" t="s">
        <v>6</v>
      </c>
      <c r="D40" s="12">
        <f t="shared" si="1"/>
        <v>817269.04176212358</v>
      </c>
      <c r="E40" s="13" t="s">
        <v>81</v>
      </c>
      <c r="F40" s="14">
        <v>1.90924</v>
      </c>
      <c r="G40" s="12">
        <f t="shared" si="0"/>
        <v>218997.5077078816</v>
      </c>
      <c r="H40" s="12">
        <f t="shared" si="2"/>
        <v>1036266.5494700052</v>
      </c>
      <c r="J40" s="12">
        <v>12464942.59</v>
      </c>
      <c r="K40" s="12">
        <v>8952685.5600000005</v>
      </c>
      <c r="L40" s="12">
        <f t="shared" si="3"/>
        <v>21417628.149999999</v>
      </c>
      <c r="N40" s="12">
        <f t="shared" si="4"/>
        <v>22453894.699470002</v>
      </c>
    </row>
    <row r="41" spans="1:14" ht="16.5" customHeight="1" x14ac:dyDescent="0.3">
      <c r="A41" s="10" t="s">
        <v>82</v>
      </c>
      <c r="B41" s="11">
        <v>0.77888999999999997</v>
      </c>
      <c r="C41" s="11" t="s">
        <v>6</v>
      </c>
      <c r="D41" s="12">
        <f t="shared" si="1"/>
        <v>373241.0928983292</v>
      </c>
      <c r="E41" s="13" t="s">
        <v>83</v>
      </c>
      <c r="F41" s="14">
        <v>0.47904000000000002</v>
      </c>
      <c r="G41" s="12">
        <f t="shared" si="0"/>
        <v>54947.814885705106</v>
      </c>
      <c r="H41" s="12">
        <f t="shared" si="2"/>
        <v>428188.90778403432</v>
      </c>
      <c r="J41" s="12">
        <v>5692652.6700000009</v>
      </c>
      <c r="K41" s="12">
        <v>2784776.620000001</v>
      </c>
      <c r="L41" s="12">
        <f t="shared" si="3"/>
        <v>8477429.2900000028</v>
      </c>
      <c r="N41" s="12">
        <f t="shared" si="4"/>
        <v>8905618.1977840364</v>
      </c>
    </row>
    <row r="42" spans="1:14" ht="16.5" customHeight="1" x14ac:dyDescent="0.3">
      <c r="A42" s="10" t="s">
        <v>84</v>
      </c>
      <c r="B42" s="11">
        <v>0.80259999999999998</v>
      </c>
      <c r="C42" s="11" t="s">
        <v>14</v>
      </c>
      <c r="D42" s="12">
        <f t="shared" si="1"/>
        <v>384602.83372517175</v>
      </c>
      <c r="E42" s="13" t="s">
        <v>85</v>
      </c>
      <c r="F42" s="14">
        <v>0.34810999999999998</v>
      </c>
      <c r="G42" s="12">
        <f t="shared" si="0"/>
        <v>39929.61723418253</v>
      </c>
      <c r="H42" s="12">
        <f t="shared" si="2"/>
        <v>424532.45095935429</v>
      </c>
      <c r="J42" s="12">
        <v>5865941.2899999991</v>
      </c>
      <c r="K42" s="12">
        <v>2854329.3200000003</v>
      </c>
      <c r="L42" s="12">
        <f t="shared" si="3"/>
        <v>8720270.6099999994</v>
      </c>
      <c r="N42" s="12">
        <f t="shared" si="4"/>
        <v>9144803.060959354</v>
      </c>
    </row>
    <row r="43" spans="1:14" ht="16.5" customHeight="1" x14ac:dyDescent="0.3">
      <c r="A43" s="10" t="s">
        <v>86</v>
      </c>
      <c r="B43" s="11">
        <v>0.64607000000000003</v>
      </c>
      <c r="C43" s="11" t="s">
        <v>14</v>
      </c>
      <c r="D43" s="12">
        <f t="shared" si="1"/>
        <v>309594.25963720627</v>
      </c>
      <c r="E43" s="13" t="s">
        <v>87</v>
      </c>
      <c r="F43" s="14">
        <v>0.30070999999999998</v>
      </c>
      <c r="G43" s="12">
        <f t="shared" si="0"/>
        <v>34492.646572896585</v>
      </c>
      <c r="H43" s="12">
        <f t="shared" si="2"/>
        <v>344086.90621010284</v>
      </c>
      <c r="J43" s="12">
        <v>4721914.6399999997</v>
      </c>
      <c r="K43" s="12">
        <v>1725620.44</v>
      </c>
      <c r="L43" s="12">
        <f t="shared" si="3"/>
        <v>6447535.0800000001</v>
      </c>
      <c r="N43" s="12">
        <f t="shared" si="4"/>
        <v>6791621.9862101031</v>
      </c>
    </row>
    <row r="44" spans="1:14" ht="16.5" customHeight="1" x14ac:dyDescent="0.3">
      <c r="A44" s="10" t="s">
        <v>88</v>
      </c>
      <c r="B44" s="11">
        <v>0.51617999999999997</v>
      </c>
      <c r="C44" s="11" t="s">
        <v>6</v>
      </c>
      <c r="D44" s="12">
        <f t="shared" si="1"/>
        <v>247351.47110921895</v>
      </c>
      <c r="E44" s="13" t="s">
        <v>89</v>
      </c>
      <c r="F44" s="14">
        <v>9.0889999999999999E-2</v>
      </c>
      <c r="G44" s="12">
        <f t="shared" si="0"/>
        <v>10425.448595027006</v>
      </c>
      <c r="H44" s="12">
        <f t="shared" si="2"/>
        <v>257776.91970424596</v>
      </c>
      <c r="J44" s="12">
        <v>3772591.06</v>
      </c>
      <c r="K44" s="12">
        <v>445400.19</v>
      </c>
      <c r="L44" s="12">
        <f t="shared" si="3"/>
        <v>4217991.25</v>
      </c>
      <c r="N44" s="12">
        <f t="shared" si="4"/>
        <v>4475768.1697042463</v>
      </c>
    </row>
    <row r="45" spans="1:14" ht="16.5" customHeight="1" x14ac:dyDescent="0.3">
      <c r="A45" s="10" t="s">
        <v>90</v>
      </c>
      <c r="B45" s="11">
        <v>0.68537999999999999</v>
      </c>
      <c r="C45" s="11" t="s">
        <v>14</v>
      </c>
      <c r="D45" s="12">
        <f t="shared" si="1"/>
        <v>328431.46047664864</v>
      </c>
      <c r="E45" s="13" t="s">
        <v>91</v>
      </c>
      <c r="F45" s="14">
        <v>0.25767000000000001</v>
      </c>
      <c r="G45" s="12">
        <f t="shared" si="0"/>
        <v>29555.785449231029</v>
      </c>
      <c r="H45" s="12">
        <f t="shared" si="2"/>
        <v>357987.24592587969</v>
      </c>
      <c r="J45" s="12">
        <v>5009218.6099999994</v>
      </c>
      <c r="K45" s="12">
        <v>2444648.83</v>
      </c>
      <c r="L45" s="12">
        <f t="shared" si="3"/>
        <v>7453867.4399999995</v>
      </c>
      <c r="N45" s="12">
        <f t="shared" si="4"/>
        <v>7811854.6859258795</v>
      </c>
    </row>
    <row r="46" spans="1:14" ht="16.5" customHeight="1" x14ac:dyDescent="0.3">
      <c r="A46" s="10" t="s">
        <v>92</v>
      </c>
      <c r="B46" s="11">
        <v>0.85857000000000006</v>
      </c>
      <c r="C46" s="11" t="s">
        <v>11</v>
      </c>
      <c r="D46" s="12">
        <f t="shared" si="1"/>
        <v>411423.44250114716</v>
      </c>
      <c r="E46" s="13" t="s">
        <v>93</v>
      </c>
      <c r="F46" s="14">
        <v>0.58508000000000004</v>
      </c>
      <c r="G46" s="12">
        <f t="shared" si="0"/>
        <v>67111.029419940591</v>
      </c>
      <c r="H46" s="12">
        <f t="shared" si="2"/>
        <v>478534.47192108777</v>
      </c>
      <c r="J46" s="12">
        <v>6275007.75</v>
      </c>
      <c r="K46" s="12">
        <v>3428163.4700000007</v>
      </c>
      <c r="L46" s="12">
        <f t="shared" si="3"/>
        <v>9703171.2200000007</v>
      </c>
      <c r="N46" s="12">
        <f t="shared" si="4"/>
        <v>10181705.691921089</v>
      </c>
    </row>
    <row r="47" spans="1:14" ht="16.5" customHeight="1" x14ac:dyDescent="0.3">
      <c r="A47" s="10" t="s">
        <v>94</v>
      </c>
      <c r="B47" s="11">
        <v>1.61931</v>
      </c>
      <c r="C47" s="11" t="s">
        <v>6</v>
      </c>
      <c r="D47" s="12">
        <f t="shared" si="1"/>
        <v>775967.12519250927</v>
      </c>
      <c r="E47" s="13" t="s">
        <v>95</v>
      </c>
      <c r="F47" s="14">
        <v>1.4845299999999999</v>
      </c>
      <c r="G47" s="12">
        <f t="shared" si="0"/>
        <v>170281.56235862515</v>
      </c>
      <c r="H47" s="12">
        <f t="shared" si="2"/>
        <v>946248.68755113438</v>
      </c>
      <c r="J47" s="12">
        <v>11835007.990000002</v>
      </c>
      <c r="K47" s="12">
        <v>9353254.5699999966</v>
      </c>
      <c r="L47" s="12">
        <f t="shared" si="3"/>
        <v>21188262.559999999</v>
      </c>
      <c r="N47" s="12">
        <f t="shared" si="4"/>
        <v>22134511.247551132</v>
      </c>
    </row>
    <row r="48" spans="1:14" ht="16.5" customHeight="1" x14ac:dyDescent="0.3">
      <c r="A48" s="10" t="s">
        <v>96</v>
      </c>
      <c r="B48" s="11">
        <v>0.68428999999999995</v>
      </c>
      <c r="C48" s="11" t="s">
        <v>14</v>
      </c>
      <c r="D48" s="12">
        <f t="shared" si="1"/>
        <v>327909.13666807598</v>
      </c>
      <c r="E48" s="13" t="s">
        <v>97</v>
      </c>
      <c r="F48" s="14">
        <v>0.21634</v>
      </c>
      <c r="G48" s="12">
        <f t="shared" si="0"/>
        <v>24815.068203852377</v>
      </c>
      <c r="H48" s="12">
        <f t="shared" si="2"/>
        <v>352724.20487192838</v>
      </c>
      <c r="J48" s="12">
        <v>5001252.18</v>
      </c>
      <c r="K48" s="12">
        <v>2688284.84</v>
      </c>
      <c r="L48" s="12">
        <f t="shared" si="3"/>
        <v>7689537.0199999996</v>
      </c>
      <c r="N48" s="12">
        <f t="shared" si="4"/>
        <v>8042261.2248719279</v>
      </c>
    </row>
    <row r="49" spans="1:14" ht="16.5" customHeight="1" x14ac:dyDescent="0.3">
      <c r="A49" s="10" t="s">
        <v>98</v>
      </c>
      <c r="B49" s="11">
        <v>14.83531</v>
      </c>
      <c r="C49" s="11" t="s">
        <v>6</v>
      </c>
      <c r="D49" s="12">
        <f t="shared" si="1"/>
        <v>7109023.5050976537</v>
      </c>
      <c r="E49" s="13" t="s">
        <v>99</v>
      </c>
      <c r="F49" s="14">
        <v>26.727650000000001</v>
      </c>
      <c r="G49" s="12">
        <f t="shared" si="0"/>
        <v>3065768.9640320558</v>
      </c>
      <c r="H49" s="12">
        <f t="shared" si="2"/>
        <v>10174792.46912971</v>
      </c>
      <c r="J49" s="12">
        <v>108426436.28000003</v>
      </c>
      <c r="K49" s="12">
        <v>123788743.41</v>
      </c>
      <c r="L49" s="12">
        <f t="shared" si="3"/>
        <v>232215179.69000003</v>
      </c>
      <c r="N49" s="12">
        <f t="shared" si="4"/>
        <v>242389972.15912974</v>
      </c>
    </row>
    <row r="50" spans="1:14" ht="16.5" customHeight="1" x14ac:dyDescent="0.3">
      <c r="A50" s="10" t="s">
        <v>100</v>
      </c>
      <c r="B50" s="11">
        <v>0.56359000000000004</v>
      </c>
      <c r="C50" s="11" t="s">
        <v>6</v>
      </c>
      <c r="D50" s="12">
        <f t="shared" si="1"/>
        <v>270070.16080135753</v>
      </c>
      <c r="E50" s="13" t="s">
        <v>101</v>
      </c>
      <c r="F50" s="14">
        <v>9.69E-2</v>
      </c>
      <c r="G50" s="12">
        <f t="shared" si="0"/>
        <v>11114.819769590898</v>
      </c>
      <c r="H50" s="12">
        <f t="shared" si="2"/>
        <v>281184.98057094845</v>
      </c>
      <c r="J50" s="12">
        <v>4119095.2800000003</v>
      </c>
      <c r="K50" s="12">
        <v>456509.85000000003</v>
      </c>
      <c r="L50" s="12">
        <f t="shared" si="3"/>
        <v>4575605.13</v>
      </c>
      <c r="N50" s="12">
        <f t="shared" si="4"/>
        <v>4856790.1105709486</v>
      </c>
    </row>
    <row r="51" spans="1:14" ht="16.5" customHeight="1" x14ac:dyDescent="0.3">
      <c r="A51" s="10" t="s">
        <v>102</v>
      </c>
      <c r="B51" s="11">
        <v>0.52800999999999998</v>
      </c>
      <c r="C51" s="11" t="s">
        <v>11</v>
      </c>
      <c r="D51" s="12">
        <f t="shared" si="1"/>
        <v>253020.36161877387</v>
      </c>
      <c r="E51" s="13" t="s">
        <v>103</v>
      </c>
      <c r="F51" s="14">
        <v>0.10695</v>
      </c>
      <c r="G51" s="12">
        <f t="shared" si="0"/>
        <v>12267.595194610391</v>
      </c>
      <c r="H51" s="12">
        <f t="shared" si="2"/>
        <v>265287.95681338425</v>
      </c>
      <c r="J51" s="12">
        <v>3859052.6700000004</v>
      </c>
      <c r="K51" s="12">
        <v>839522.89999999991</v>
      </c>
      <c r="L51" s="12">
        <f t="shared" si="3"/>
        <v>4698575.57</v>
      </c>
      <c r="N51" s="12">
        <f t="shared" si="4"/>
        <v>4963863.5268133841</v>
      </c>
    </row>
    <row r="52" spans="1:14" ht="16.5" customHeight="1" x14ac:dyDescent="0.3">
      <c r="A52" s="10" t="s">
        <v>104</v>
      </c>
      <c r="B52" s="11">
        <v>0.58416999999999997</v>
      </c>
      <c r="C52" s="11" t="s">
        <v>14</v>
      </c>
      <c r="D52" s="12">
        <f t="shared" si="1"/>
        <v>279932.01766413351</v>
      </c>
      <c r="E52" s="13" t="s">
        <v>105</v>
      </c>
      <c r="F52" s="14">
        <v>0.18992000000000001</v>
      </c>
      <c r="G52" s="12">
        <f t="shared" si="0"/>
        <v>21784.587932308601</v>
      </c>
      <c r="H52" s="12">
        <f t="shared" si="2"/>
        <v>301716.60559644212</v>
      </c>
      <c r="J52" s="12">
        <v>4269507.7699999996</v>
      </c>
      <c r="K52" s="12">
        <v>857170.68999999983</v>
      </c>
      <c r="L52" s="12">
        <f t="shared" si="3"/>
        <v>5126678.459999999</v>
      </c>
      <c r="N52" s="12">
        <f t="shared" si="4"/>
        <v>5428395.0655964408</v>
      </c>
    </row>
    <row r="53" spans="1:14" ht="16.5" customHeight="1" x14ac:dyDescent="0.3">
      <c r="A53" s="10" t="s">
        <v>106</v>
      </c>
      <c r="B53" s="11">
        <v>0.54483999999999999</v>
      </c>
      <c r="C53" s="11" t="s">
        <v>11</v>
      </c>
      <c r="D53" s="12">
        <f t="shared" si="1"/>
        <v>261085.23290159801</v>
      </c>
      <c r="E53" s="13" t="s">
        <v>107</v>
      </c>
      <c r="F53" s="14">
        <v>0.14269000000000001</v>
      </c>
      <c r="G53" s="12">
        <f t="shared" si="0"/>
        <v>16367.116954828951</v>
      </c>
      <c r="H53" s="12">
        <f t="shared" si="2"/>
        <v>277452.34985642694</v>
      </c>
      <c r="J53" s="12">
        <v>3982057.6399999997</v>
      </c>
      <c r="K53" s="12">
        <v>683546.87000000011</v>
      </c>
      <c r="L53" s="12">
        <f t="shared" si="3"/>
        <v>4665604.51</v>
      </c>
      <c r="N53" s="12">
        <f t="shared" si="4"/>
        <v>4943056.8598564267</v>
      </c>
    </row>
    <row r="54" spans="1:14" ht="16.5" customHeight="1" x14ac:dyDescent="0.3">
      <c r="A54" s="10" t="s">
        <v>108</v>
      </c>
      <c r="B54" s="11">
        <v>1.1365000000000001</v>
      </c>
      <c r="C54" s="11" t="s">
        <v>6</v>
      </c>
      <c r="D54" s="12">
        <f t="shared" si="1"/>
        <v>544606.42976408883</v>
      </c>
      <c r="E54" s="13" t="s">
        <v>109</v>
      </c>
      <c r="F54" s="14">
        <v>0.90146999999999999</v>
      </c>
      <c r="G54" s="12">
        <f t="shared" si="0"/>
        <v>103402.23506391236</v>
      </c>
      <c r="H54" s="12">
        <f t="shared" si="2"/>
        <v>648008.66482800117</v>
      </c>
      <c r="J54" s="12">
        <v>8306307.370000001</v>
      </c>
      <c r="K54" s="12">
        <v>5120075.7199999988</v>
      </c>
      <c r="L54" s="12">
        <f t="shared" si="3"/>
        <v>13426383.09</v>
      </c>
      <c r="N54" s="12">
        <f t="shared" si="4"/>
        <v>14074391.754828</v>
      </c>
    </row>
    <row r="55" spans="1:14" ht="16.5" customHeight="1" x14ac:dyDescent="0.3">
      <c r="A55" s="10" t="s">
        <v>110</v>
      </c>
      <c r="B55" s="11">
        <v>0.89649000000000001</v>
      </c>
      <c r="C55" s="11" t="s">
        <v>6</v>
      </c>
      <c r="D55" s="12">
        <f t="shared" si="1"/>
        <v>429594.5606856207</v>
      </c>
      <c r="E55" s="13" t="s">
        <v>111</v>
      </c>
      <c r="F55" s="14">
        <v>0.57013000000000003</v>
      </c>
      <c r="G55" s="12">
        <f t="shared" si="0"/>
        <v>65396.204285210108</v>
      </c>
      <c r="H55" s="12">
        <f t="shared" si="2"/>
        <v>494990.76497083082</v>
      </c>
      <c r="J55" s="12">
        <v>6552152.6799999988</v>
      </c>
      <c r="K55" s="12">
        <v>1939725.9900000002</v>
      </c>
      <c r="L55" s="12">
        <f t="shared" si="3"/>
        <v>8491878.6699999981</v>
      </c>
      <c r="N55" s="12">
        <f t="shared" si="4"/>
        <v>8986869.4349708296</v>
      </c>
    </row>
    <row r="56" spans="1:14" ht="16.5" customHeight="1" x14ac:dyDescent="0.3">
      <c r="A56" s="10" t="s">
        <v>112</v>
      </c>
      <c r="B56" s="11">
        <v>0.54937999999999998</v>
      </c>
      <c r="C56" s="11" t="s">
        <v>11</v>
      </c>
      <c r="D56" s="12">
        <f t="shared" si="1"/>
        <v>263260.78344372648</v>
      </c>
      <c r="E56" s="13" t="s">
        <v>113</v>
      </c>
      <c r="F56" s="14">
        <v>0.10066</v>
      </c>
      <c r="G56" s="12">
        <f t="shared" si="0"/>
        <v>11546.106893777296</v>
      </c>
      <c r="H56" s="12">
        <f t="shared" si="2"/>
        <v>274806.89033750381</v>
      </c>
      <c r="J56" s="12">
        <v>4015239.0299999993</v>
      </c>
      <c r="K56" s="12">
        <v>517370.92000000004</v>
      </c>
      <c r="L56" s="12">
        <f t="shared" si="3"/>
        <v>4532609.9499999993</v>
      </c>
      <c r="N56" s="12">
        <f t="shared" si="4"/>
        <v>4807416.8403375028</v>
      </c>
    </row>
    <row r="57" spans="1:14" ht="16.5" customHeight="1" x14ac:dyDescent="0.3">
      <c r="A57" s="10" t="s">
        <v>114</v>
      </c>
      <c r="B57" s="11">
        <v>0.65415000000000001</v>
      </c>
      <c r="C57" s="11" t="s">
        <v>6</v>
      </c>
      <c r="D57" s="12">
        <f t="shared" si="1"/>
        <v>313466.16456680925</v>
      </c>
      <c r="E57" s="13" t="s">
        <v>115</v>
      </c>
      <c r="F57" s="14">
        <v>0.28040999999999999</v>
      </c>
      <c r="G57" s="12">
        <f t="shared" si="0"/>
        <v>32164.154918379605</v>
      </c>
      <c r="H57" s="12">
        <f t="shared" si="2"/>
        <v>345630.31948518887</v>
      </c>
      <c r="J57" s="12">
        <v>4780968.7300000004</v>
      </c>
      <c r="K57" s="12">
        <v>1349183.01</v>
      </c>
      <c r="L57" s="12">
        <f t="shared" si="3"/>
        <v>6130151.7400000002</v>
      </c>
      <c r="N57" s="12">
        <f t="shared" si="4"/>
        <v>6475782.0594851887</v>
      </c>
    </row>
    <row r="58" spans="1:14" ht="16.5" customHeight="1" x14ac:dyDescent="0.3">
      <c r="A58" s="10" t="s">
        <v>116</v>
      </c>
      <c r="B58" s="11">
        <v>1.4485699999999999</v>
      </c>
      <c r="C58" s="11" t="s">
        <v>14</v>
      </c>
      <c r="D58" s="12">
        <f t="shared" si="1"/>
        <v>694149.17374691251</v>
      </c>
      <c r="E58" s="13" t="s">
        <v>117</v>
      </c>
      <c r="F58" s="14">
        <v>1.7496100000000001</v>
      </c>
      <c r="G58" s="12">
        <f t="shared" si="0"/>
        <v>200687.30461376609</v>
      </c>
      <c r="H58" s="12">
        <f t="shared" si="2"/>
        <v>894836.47836067853</v>
      </c>
      <c r="J58" s="12">
        <v>10587125.110000001</v>
      </c>
      <c r="K58" s="12">
        <v>8300889.2499999981</v>
      </c>
      <c r="L58" s="12">
        <f t="shared" si="3"/>
        <v>18888014.359999999</v>
      </c>
      <c r="N58" s="12">
        <f t="shared" si="4"/>
        <v>19782850.838360678</v>
      </c>
    </row>
    <row r="59" spans="1:14" ht="16.5" customHeight="1" x14ac:dyDescent="0.3">
      <c r="A59" s="10" t="s">
        <v>118</v>
      </c>
      <c r="B59" s="11">
        <v>1.0057100000000001</v>
      </c>
      <c r="C59" s="11" t="s">
        <v>11</v>
      </c>
      <c r="D59" s="12">
        <f t="shared" si="1"/>
        <v>481932.36469691317</v>
      </c>
      <c r="E59" s="13" t="s">
        <v>119</v>
      </c>
      <c r="F59" s="14">
        <v>0.82582</v>
      </c>
      <c r="G59" s="12">
        <f t="shared" si="0"/>
        <v>94724.875770108949</v>
      </c>
      <c r="H59" s="12">
        <f t="shared" si="2"/>
        <v>576657.24046702217</v>
      </c>
      <c r="J59" s="12">
        <v>7350405.9800000004</v>
      </c>
      <c r="K59" s="12">
        <v>4484724.92</v>
      </c>
      <c r="L59" s="12">
        <f t="shared" si="3"/>
        <v>11835130.9</v>
      </c>
      <c r="N59" s="12">
        <f t="shared" si="4"/>
        <v>12411788.140467022</v>
      </c>
    </row>
    <row r="60" spans="1:14" ht="16.5" customHeight="1" x14ac:dyDescent="0.3">
      <c r="A60" s="10" t="s">
        <v>120</v>
      </c>
      <c r="B60" s="11">
        <v>0.54144999999999999</v>
      </c>
      <c r="C60" s="11" t="s">
        <v>11</v>
      </c>
      <c r="D60" s="12">
        <f t="shared" si="1"/>
        <v>259460.7579373215</v>
      </c>
      <c r="E60" s="13" t="s">
        <v>121</v>
      </c>
      <c r="F60" s="14">
        <v>0.13675000000000001</v>
      </c>
      <c r="G60" s="12">
        <f t="shared" si="0"/>
        <v>15685.775061832357</v>
      </c>
      <c r="H60" s="12">
        <f t="shared" si="2"/>
        <v>275146.53299915383</v>
      </c>
      <c r="J60" s="12">
        <v>3957281.2499999995</v>
      </c>
      <c r="K60" s="12">
        <v>812366.92000000016</v>
      </c>
      <c r="L60" s="12">
        <f t="shared" si="3"/>
        <v>4769648.17</v>
      </c>
      <c r="N60" s="12">
        <f t="shared" si="4"/>
        <v>5044794.7029991541</v>
      </c>
    </row>
    <row r="61" spans="1:14" ht="16.5" customHeight="1" x14ac:dyDescent="0.3">
      <c r="A61" s="10" t="s">
        <v>122</v>
      </c>
      <c r="B61" s="11">
        <v>1.2365299999999999</v>
      </c>
      <c r="C61" s="11" t="s">
        <v>11</v>
      </c>
      <c r="D61" s="12">
        <f t="shared" si="1"/>
        <v>592540.42111411237</v>
      </c>
      <c r="E61" s="13" t="s">
        <v>123</v>
      </c>
      <c r="F61" s="14">
        <v>1.15855</v>
      </c>
      <c r="G61" s="12">
        <f t="shared" si="0"/>
        <v>132890.34513993328</v>
      </c>
      <c r="H61" s="12">
        <f t="shared" si="2"/>
        <v>725430.76625404565</v>
      </c>
      <c r="J61" s="12">
        <v>9037393.9799999986</v>
      </c>
      <c r="K61" s="12">
        <v>7497261.7299999995</v>
      </c>
      <c r="L61" s="12">
        <f t="shared" si="3"/>
        <v>16534655.709999997</v>
      </c>
      <c r="N61" s="12">
        <f t="shared" si="4"/>
        <v>17260086.476254042</v>
      </c>
    </row>
    <row r="62" spans="1:14" ht="16.5" customHeight="1" x14ac:dyDescent="0.3">
      <c r="A62" s="10" t="s">
        <v>124</v>
      </c>
      <c r="B62" s="11">
        <v>0.57338</v>
      </c>
      <c r="C62" s="11" t="s">
        <v>14</v>
      </c>
      <c r="D62" s="12">
        <f t="shared" si="1"/>
        <v>274761.49115541857</v>
      </c>
      <c r="E62" s="13" t="s">
        <v>125</v>
      </c>
      <c r="F62" s="14">
        <v>0.12336999999999999</v>
      </c>
      <c r="G62" s="12">
        <f t="shared" si="0"/>
        <v>14151.035242254171</v>
      </c>
      <c r="H62" s="12">
        <f t="shared" si="2"/>
        <v>288912.52639767271</v>
      </c>
      <c r="J62" s="12">
        <v>4190647.1599999997</v>
      </c>
      <c r="K62" s="12">
        <v>1535980.58</v>
      </c>
      <c r="L62" s="12">
        <f t="shared" si="3"/>
        <v>5726627.7400000002</v>
      </c>
      <c r="N62" s="12">
        <f t="shared" si="4"/>
        <v>6015540.2663976727</v>
      </c>
    </row>
    <row r="63" spans="1:14" ht="16.5" customHeight="1" x14ac:dyDescent="0.3">
      <c r="A63" s="10" t="s">
        <v>126</v>
      </c>
      <c r="B63" s="11">
        <v>0.53552</v>
      </c>
      <c r="C63" s="11" t="s">
        <v>11</v>
      </c>
      <c r="D63" s="12">
        <f t="shared" si="1"/>
        <v>256619.12474022424</v>
      </c>
      <c r="E63" s="13" t="s">
        <v>127</v>
      </c>
      <c r="F63" s="14">
        <v>6.4509999999999998E-2</v>
      </c>
      <c r="G63" s="12">
        <f t="shared" si="0"/>
        <v>7399.5564843788325</v>
      </c>
      <c r="H63" s="12">
        <f t="shared" si="2"/>
        <v>264018.68122460309</v>
      </c>
      <c r="J63" s="12">
        <v>3913940.79</v>
      </c>
      <c r="K63" s="12">
        <v>719752.65999999992</v>
      </c>
      <c r="L63" s="12">
        <f t="shared" si="3"/>
        <v>4633693.45</v>
      </c>
      <c r="N63" s="12">
        <f t="shared" si="4"/>
        <v>4897712.1312246034</v>
      </c>
    </row>
    <row r="64" spans="1:14" ht="16.5" customHeight="1" x14ac:dyDescent="0.3">
      <c r="A64" s="10" t="s">
        <v>128</v>
      </c>
      <c r="B64" s="11">
        <v>1.2016199999999999</v>
      </c>
      <c r="C64" s="11" t="s">
        <v>11</v>
      </c>
      <c r="D64" s="12">
        <f t="shared" si="1"/>
        <v>575811.68335514679</v>
      </c>
      <c r="E64" s="13" t="s">
        <v>129</v>
      </c>
      <c r="F64" s="14">
        <v>1.0398499999999999</v>
      </c>
      <c r="G64" s="12">
        <f t="shared" si="0"/>
        <v>119274.97768224041</v>
      </c>
      <c r="H64" s="12">
        <f t="shared" si="2"/>
        <v>695086.66103738721</v>
      </c>
      <c r="J64" s="12">
        <v>8782248.2000000011</v>
      </c>
      <c r="K64" s="12">
        <v>4403523.0500000007</v>
      </c>
      <c r="L64" s="12">
        <f t="shared" si="3"/>
        <v>13185771.250000002</v>
      </c>
      <c r="N64" s="12">
        <f t="shared" si="4"/>
        <v>13880857.911037389</v>
      </c>
    </row>
    <row r="65" spans="1:14" ht="16.5" customHeight="1" x14ac:dyDescent="0.3">
      <c r="A65" s="17" t="s">
        <v>130</v>
      </c>
      <c r="B65" s="11">
        <v>0.62995000000000001</v>
      </c>
      <c r="C65" s="11" t="s">
        <v>6</v>
      </c>
      <c r="D65" s="12">
        <f t="shared" si="1"/>
        <v>301869.61762418633</v>
      </c>
      <c r="E65" s="13" t="s">
        <v>131</v>
      </c>
      <c r="F65" s="14">
        <v>0.17226</v>
      </c>
      <c r="G65" s="12">
        <f t="shared" si="0"/>
        <v>19758.91489690122</v>
      </c>
      <c r="H65" s="12">
        <f t="shared" si="2"/>
        <v>321628.53252108756</v>
      </c>
      <c r="J65" s="12">
        <v>4604098.8499999987</v>
      </c>
      <c r="K65" s="12">
        <v>968787.47999999975</v>
      </c>
      <c r="L65" s="12">
        <f t="shared" si="3"/>
        <v>5572886.3299999982</v>
      </c>
      <c r="N65" s="12">
        <f t="shared" si="4"/>
        <v>5894514.8625210859</v>
      </c>
    </row>
    <row r="66" spans="1:14" ht="16.5" customHeight="1" x14ac:dyDescent="0.3">
      <c r="A66" s="10" t="s">
        <v>132</v>
      </c>
      <c r="B66" s="11">
        <v>0.71767999999999998</v>
      </c>
      <c r="C66" s="11" t="s">
        <v>11</v>
      </c>
      <c r="D66" s="12">
        <f t="shared" si="1"/>
        <v>343909.49627196766</v>
      </c>
      <c r="E66" s="13" t="s">
        <v>133</v>
      </c>
      <c r="F66" s="14">
        <v>0.27439999999999998</v>
      </c>
      <c r="G66" s="12">
        <f t="shared" si="0"/>
        <v>31474.783743815711</v>
      </c>
      <c r="H66" s="12">
        <f t="shared" si="2"/>
        <v>375384.28001578338</v>
      </c>
      <c r="J66" s="12">
        <v>5245288.76</v>
      </c>
      <c r="K66" s="12">
        <v>2212489.1099999994</v>
      </c>
      <c r="L66" s="12">
        <f t="shared" si="3"/>
        <v>7457777.8699999992</v>
      </c>
      <c r="N66" s="12">
        <f t="shared" si="4"/>
        <v>7833162.1500157826</v>
      </c>
    </row>
    <row r="67" spans="1:14" ht="16.5" customHeight="1" x14ac:dyDescent="0.3">
      <c r="A67" s="10" t="s">
        <v>134</v>
      </c>
      <c r="B67" s="11">
        <v>0.52515000000000001</v>
      </c>
      <c r="C67" s="11" t="s">
        <v>11</v>
      </c>
      <c r="D67" s="12">
        <f t="shared" si="1"/>
        <v>251649.86061646391</v>
      </c>
      <c r="E67" s="13" t="s">
        <v>135</v>
      </c>
      <c r="F67" s="14">
        <v>0.10822</v>
      </c>
      <c r="G67" s="12">
        <f t="shared" si="0"/>
        <v>12413.269303045687</v>
      </c>
      <c r="H67" s="12">
        <f t="shared" si="2"/>
        <v>264063.12991950958</v>
      </c>
      <c r="J67" s="12">
        <v>3838149.8500000006</v>
      </c>
      <c r="K67" s="12">
        <v>945276.46999999986</v>
      </c>
      <c r="L67" s="12">
        <f t="shared" si="3"/>
        <v>4783426.32</v>
      </c>
      <c r="N67" s="12">
        <f t="shared" si="4"/>
        <v>5047489.4499195097</v>
      </c>
    </row>
    <row r="68" spans="1:14" ht="16.5" customHeight="1" x14ac:dyDescent="0.3">
      <c r="A68" s="10" t="s">
        <v>136</v>
      </c>
      <c r="B68" s="11">
        <v>0.58287</v>
      </c>
      <c r="C68" s="11" t="s">
        <v>137</v>
      </c>
      <c r="D68" s="12">
        <f t="shared" si="1"/>
        <v>279309.06266308355</v>
      </c>
      <c r="E68" s="13" t="s">
        <v>138</v>
      </c>
      <c r="F68" s="14">
        <v>0.32385000000000003</v>
      </c>
      <c r="G68" s="12">
        <f t="shared" si="0"/>
        <v>37146.897651001163</v>
      </c>
      <c r="H68" s="12">
        <f t="shared" si="2"/>
        <v>316455.96031408472</v>
      </c>
      <c r="J68" s="12">
        <v>4260006.51</v>
      </c>
      <c r="K68" s="12">
        <v>1613312.8699999999</v>
      </c>
      <c r="L68" s="12">
        <f t="shared" si="3"/>
        <v>5873319.3799999999</v>
      </c>
      <c r="N68" s="12">
        <f t="shared" si="4"/>
        <v>6189775.3403140847</v>
      </c>
    </row>
    <row r="69" spans="1:14" ht="16.5" customHeight="1" x14ac:dyDescent="0.3">
      <c r="A69" s="10" t="s">
        <v>139</v>
      </c>
      <c r="B69" s="11">
        <v>0.96343999999999996</v>
      </c>
      <c r="C69" s="11" t="s">
        <v>14</v>
      </c>
      <c r="D69" s="12">
        <f t="shared" ref="D69:D81" si="5">+$D$82*(B69/100)</f>
        <v>461676.74323969526</v>
      </c>
      <c r="E69" s="13" t="s">
        <v>140</v>
      </c>
      <c r="F69" s="14">
        <v>1.0236799999999999</v>
      </c>
      <c r="G69" s="12">
        <f t="shared" ref="G69:G80" si="6">+$G$82*(F69/100)</f>
        <v>117420.21364019412</v>
      </c>
      <c r="H69" s="12">
        <f t="shared" ref="H69:H80" si="7">+G69+D69</f>
        <v>579096.95687988936</v>
      </c>
      <c r="J69" s="12">
        <v>7041468.3599999994</v>
      </c>
      <c r="K69" s="12">
        <v>5183361.5399999991</v>
      </c>
      <c r="L69" s="12">
        <f t="shared" ref="L69:L81" si="8">+J69+K69</f>
        <v>12224829.899999999</v>
      </c>
      <c r="N69" s="12">
        <f t="shared" ref="N69:N81" si="9">+H69+L69</f>
        <v>12803926.856879888</v>
      </c>
    </row>
    <row r="70" spans="1:14" ht="16.5" customHeight="1" x14ac:dyDescent="0.3">
      <c r="A70" s="10" t="s">
        <v>141</v>
      </c>
      <c r="B70" s="11">
        <v>0.60609999999999997</v>
      </c>
      <c r="C70" s="11" t="s">
        <v>14</v>
      </c>
      <c r="D70" s="12">
        <f t="shared" si="5"/>
        <v>290440.78933569224</v>
      </c>
      <c r="E70" s="13" t="s">
        <v>142</v>
      </c>
      <c r="F70" s="14">
        <v>0.15754000000000001</v>
      </c>
      <c r="G70" s="12">
        <f t="shared" si="6"/>
        <v>18070.471687320438</v>
      </c>
      <c r="H70" s="12">
        <f t="shared" si="7"/>
        <v>308511.26102301269</v>
      </c>
      <c r="J70" s="12">
        <v>4429786.9700000007</v>
      </c>
      <c r="K70" s="12">
        <v>2437722.9200000004</v>
      </c>
      <c r="L70" s="12">
        <f t="shared" si="8"/>
        <v>6867509.8900000006</v>
      </c>
      <c r="N70" s="12">
        <f t="shared" si="9"/>
        <v>7176021.1510230135</v>
      </c>
    </row>
    <row r="71" spans="1:14" ht="16.5" customHeight="1" x14ac:dyDescent="0.3">
      <c r="A71" s="10" t="s">
        <v>143</v>
      </c>
      <c r="B71" s="11">
        <v>1.0056799999999999</v>
      </c>
      <c r="C71" s="11" t="s">
        <v>6</v>
      </c>
      <c r="D71" s="12">
        <f t="shared" si="5"/>
        <v>481917.98881227348</v>
      </c>
      <c r="E71" s="13" t="s">
        <v>144</v>
      </c>
      <c r="F71" s="14">
        <v>0.85653999999999997</v>
      </c>
      <c r="G71" s="12">
        <f t="shared" si="6"/>
        <v>98248.583337929696</v>
      </c>
      <c r="H71" s="12">
        <f t="shared" si="7"/>
        <v>580166.57215020317</v>
      </c>
      <c r="J71" s="12">
        <v>7350186.6999999993</v>
      </c>
      <c r="K71" s="12">
        <v>5917995.5700000003</v>
      </c>
      <c r="L71" s="12">
        <f t="shared" si="8"/>
        <v>13268182.27</v>
      </c>
      <c r="N71" s="12">
        <f t="shared" si="9"/>
        <v>13848348.842150202</v>
      </c>
    </row>
    <row r="72" spans="1:14" ht="16.5" customHeight="1" x14ac:dyDescent="0.3">
      <c r="A72" s="10" t="s">
        <v>145</v>
      </c>
      <c r="B72" s="11">
        <v>2.37032</v>
      </c>
      <c r="C72" s="11" t="s">
        <v>6</v>
      </c>
      <c r="D72" s="12">
        <f t="shared" si="5"/>
        <v>1135848.2292990894</v>
      </c>
      <c r="E72" s="13" t="s">
        <v>146</v>
      </c>
      <c r="F72" s="14">
        <v>2.8082400000000001</v>
      </c>
      <c r="G72" s="12">
        <f t="shared" si="6"/>
        <v>322116.42383649066</v>
      </c>
      <c r="H72" s="12">
        <f t="shared" si="7"/>
        <v>1457964.65313558</v>
      </c>
      <c r="J72" s="12">
        <v>17323894.869999994</v>
      </c>
      <c r="K72" s="12">
        <v>12931810.09</v>
      </c>
      <c r="L72" s="12">
        <f t="shared" si="8"/>
        <v>30255704.959999993</v>
      </c>
      <c r="N72" s="12">
        <f t="shared" si="9"/>
        <v>31713669.613135573</v>
      </c>
    </row>
    <row r="73" spans="1:14" ht="16.5" customHeight="1" x14ac:dyDescent="0.3">
      <c r="A73" s="10" t="s">
        <v>147</v>
      </c>
      <c r="B73" s="11">
        <v>0.58631</v>
      </c>
      <c r="C73" s="11" t="s">
        <v>11</v>
      </c>
      <c r="D73" s="12">
        <f t="shared" si="5"/>
        <v>280957.49743509275</v>
      </c>
      <c r="E73" s="13" t="s">
        <v>148</v>
      </c>
      <c r="F73" s="14">
        <v>0.17893999999999999</v>
      </c>
      <c r="G73" s="12">
        <f t="shared" si="6"/>
        <v>20525.137766466411</v>
      </c>
      <c r="H73" s="12">
        <f t="shared" si="7"/>
        <v>301482.63520155917</v>
      </c>
      <c r="J73" s="12">
        <v>4285148.34</v>
      </c>
      <c r="K73" s="12">
        <v>875215.88</v>
      </c>
      <c r="L73" s="12">
        <f t="shared" si="8"/>
        <v>5160364.22</v>
      </c>
      <c r="N73" s="12">
        <f t="shared" si="9"/>
        <v>5461846.8552015591</v>
      </c>
    </row>
    <row r="74" spans="1:14" ht="16.5" customHeight="1" x14ac:dyDescent="0.3">
      <c r="A74" s="10" t="s">
        <v>149</v>
      </c>
      <c r="B74" s="11">
        <v>0.65705000000000002</v>
      </c>
      <c r="C74" s="11" t="s">
        <v>6</v>
      </c>
      <c r="D74" s="12">
        <f t="shared" si="5"/>
        <v>314855.83341530536</v>
      </c>
      <c r="E74" s="13" t="s">
        <v>150</v>
      </c>
      <c r="F74" s="14">
        <v>0.28670000000000001</v>
      </c>
      <c r="G74" s="12">
        <f t="shared" si="6"/>
        <v>32885.643219212703</v>
      </c>
      <c r="H74" s="12">
        <f t="shared" si="7"/>
        <v>347741.47663451807</v>
      </c>
      <c r="J74" s="12">
        <v>4802163.9099999992</v>
      </c>
      <c r="K74" s="12">
        <v>3917119.53</v>
      </c>
      <c r="L74" s="12">
        <f t="shared" si="8"/>
        <v>8719283.4399999995</v>
      </c>
      <c r="N74" s="12">
        <f t="shared" si="9"/>
        <v>9067024.9166345168</v>
      </c>
    </row>
    <row r="75" spans="1:14" ht="16.5" customHeight="1" x14ac:dyDescent="0.3">
      <c r="A75" s="10" t="s">
        <v>151</v>
      </c>
      <c r="B75" s="11">
        <v>0.53702000000000005</v>
      </c>
      <c r="C75" s="11" t="s">
        <v>137</v>
      </c>
      <c r="D75" s="12">
        <f t="shared" si="5"/>
        <v>257337.91897220502</v>
      </c>
      <c r="E75" s="13" t="s">
        <v>152</v>
      </c>
      <c r="F75" s="14">
        <v>9.2310000000000003E-2</v>
      </c>
      <c r="G75" s="12">
        <f t="shared" si="6"/>
        <v>10588.328306820804</v>
      </c>
      <c r="H75" s="12">
        <f t="shared" si="7"/>
        <v>267926.24727902585</v>
      </c>
      <c r="J75" s="12">
        <v>3924903.8000000003</v>
      </c>
      <c r="K75" s="12">
        <v>497199.01</v>
      </c>
      <c r="L75" s="12">
        <f t="shared" si="8"/>
        <v>4422102.8100000005</v>
      </c>
      <c r="N75" s="12">
        <f t="shared" si="9"/>
        <v>4690029.0572790261</v>
      </c>
    </row>
    <row r="76" spans="1:14" ht="16.5" customHeight="1" x14ac:dyDescent="0.3">
      <c r="A76" s="10" t="s">
        <v>153</v>
      </c>
      <c r="B76" s="11">
        <v>1.1922600000000001</v>
      </c>
      <c r="C76" s="11" t="s">
        <v>6</v>
      </c>
      <c r="D76" s="12">
        <f t="shared" si="5"/>
        <v>571326.40734758694</v>
      </c>
      <c r="E76" s="13" t="s">
        <v>154</v>
      </c>
      <c r="F76" s="14">
        <v>1.2091099999999999</v>
      </c>
      <c r="G76" s="12">
        <f t="shared" si="6"/>
        <v>138689.78051197162</v>
      </c>
      <c r="H76" s="12">
        <f t="shared" si="7"/>
        <v>710016.1878595585</v>
      </c>
      <c r="J76" s="12">
        <v>8713839.0099999998</v>
      </c>
      <c r="K76" s="12">
        <v>9079635.3499999978</v>
      </c>
      <c r="L76" s="12">
        <f t="shared" si="8"/>
        <v>17793474.359999999</v>
      </c>
      <c r="N76" s="12">
        <f t="shared" si="9"/>
        <v>18503490.547859557</v>
      </c>
    </row>
    <row r="77" spans="1:14" ht="16.5" customHeight="1" x14ac:dyDescent="0.3">
      <c r="A77" s="10" t="s">
        <v>155</v>
      </c>
      <c r="B77" s="11">
        <v>0.73890999999999996</v>
      </c>
      <c r="C77" s="11" t="s">
        <v>6</v>
      </c>
      <c r="D77" s="12">
        <f t="shared" si="5"/>
        <v>354082.83063526865</v>
      </c>
      <c r="E77" s="13" t="s">
        <v>156</v>
      </c>
      <c r="F77" s="14">
        <v>0.38751999999999998</v>
      </c>
      <c r="G77" s="12">
        <f t="shared" si="6"/>
        <v>44450.102756572393</v>
      </c>
      <c r="H77" s="12">
        <f t="shared" si="7"/>
        <v>398532.93339184101</v>
      </c>
      <c r="J77" s="12">
        <v>5400451.9100000011</v>
      </c>
      <c r="K77" s="12">
        <v>2560291.0300000003</v>
      </c>
      <c r="L77" s="12">
        <f t="shared" si="8"/>
        <v>7960742.9400000013</v>
      </c>
      <c r="N77" s="12">
        <f t="shared" si="9"/>
        <v>8359275.8733918425</v>
      </c>
    </row>
    <row r="78" spans="1:14" ht="16.5" customHeight="1" x14ac:dyDescent="0.3">
      <c r="A78" s="10" t="s">
        <v>157</v>
      </c>
      <c r="B78" s="11">
        <v>0.52556000000000003</v>
      </c>
      <c r="C78" s="11" t="s">
        <v>11</v>
      </c>
      <c r="D78" s="12">
        <f t="shared" si="5"/>
        <v>251846.33103987199</v>
      </c>
      <c r="E78" s="13" t="s">
        <v>158</v>
      </c>
      <c r="F78" s="14">
        <v>7.6270000000000004E-2</v>
      </c>
      <c r="G78" s="12">
        <f t="shared" si="6"/>
        <v>8748.4757876852218</v>
      </c>
      <c r="H78" s="12">
        <f t="shared" si="7"/>
        <v>260594.80682755722</v>
      </c>
      <c r="J78" s="12">
        <v>3841146.4400000004</v>
      </c>
      <c r="K78" s="12">
        <v>457590.40999999992</v>
      </c>
      <c r="L78" s="12">
        <f t="shared" si="8"/>
        <v>4298736.8500000006</v>
      </c>
      <c r="N78" s="12">
        <f t="shared" si="9"/>
        <v>4559331.6568275578</v>
      </c>
    </row>
    <row r="79" spans="1:14" ht="16.5" customHeight="1" x14ac:dyDescent="0.3">
      <c r="A79" s="10" t="s">
        <v>159</v>
      </c>
      <c r="B79" s="11">
        <v>0.6956</v>
      </c>
      <c r="C79" s="11" t="s">
        <v>11</v>
      </c>
      <c r="D79" s="12">
        <f t="shared" si="5"/>
        <v>333328.84517721093</v>
      </c>
      <c r="E79" s="13" t="s">
        <v>160</v>
      </c>
      <c r="F79" s="14">
        <v>0.44971</v>
      </c>
      <c r="G79" s="12">
        <f t="shared" si="6"/>
        <v>51583.545909006432</v>
      </c>
      <c r="H79" s="12">
        <f t="shared" si="7"/>
        <v>384912.39108621737</v>
      </c>
      <c r="J79" s="12">
        <v>5083913.25</v>
      </c>
      <c r="K79" s="12">
        <v>2081506.0700000008</v>
      </c>
      <c r="L79" s="12">
        <f t="shared" si="8"/>
        <v>7165419.3200000003</v>
      </c>
      <c r="N79" s="12">
        <f t="shared" si="9"/>
        <v>7550331.7110862173</v>
      </c>
    </row>
    <row r="80" spans="1:14" ht="16.5" customHeight="1" x14ac:dyDescent="0.3">
      <c r="A80" s="10" t="s">
        <v>161</v>
      </c>
      <c r="B80" s="11">
        <v>0.53652999999999995</v>
      </c>
      <c r="C80" s="11" t="s">
        <v>11</v>
      </c>
      <c r="D80" s="12">
        <f t="shared" si="5"/>
        <v>257103.11285642462</v>
      </c>
      <c r="E80" s="13" t="s">
        <v>162</v>
      </c>
      <c r="F80" s="14">
        <v>8.3099999999999993E-2</v>
      </c>
      <c r="G80" s="12">
        <f t="shared" si="6"/>
        <v>9531.9042606089133</v>
      </c>
      <c r="H80" s="12">
        <f t="shared" si="7"/>
        <v>266635.01711703354</v>
      </c>
      <c r="J80" s="12">
        <v>3921322.5700000003</v>
      </c>
      <c r="K80" s="12">
        <v>1063760.2799999998</v>
      </c>
      <c r="L80" s="12">
        <f t="shared" si="8"/>
        <v>4985082.8499999996</v>
      </c>
      <c r="N80" s="12">
        <f t="shared" si="9"/>
        <v>5251717.8671170333</v>
      </c>
    </row>
    <row r="81" spans="1:14" ht="16.5" customHeight="1" x14ac:dyDescent="0.3">
      <c r="A81" s="10" t="s">
        <v>163</v>
      </c>
      <c r="B81" s="11">
        <v>2.1844199999999998</v>
      </c>
      <c r="C81" s="11" t="s">
        <v>137</v>
      </c>
      <c r="D81" s="12">
        <f t="shared" si="5"/>
        <v>1046765.6641489404</v>
      </c>
      <c r="E81" s="13" t="s">
        <v>164</v>
      </c>
      <c r="F81" s="14">
        <v>2.3411499999999998</v>
      </c>
      <c r="G81" s="12">
        <f>+$G$82*(F81/100)</f>
        <v>268539.32201834605</v>
      </c>
      <c r="H81" s="12">
        <f>+G81+D81</f>
        <v>1315304.9861672865</v>
      </c>
      <c r="J81" s="12">
        <v>15965212.459999999</v>
      </c>
      <c r="K81" s="12">
        <v>12195298.289999999</v>
      </c>
      <c r="L81" s="12">
        <f t="shared" si="8"/>
        <v>28160510.75</v>
      </c>
      <c r="N81" s="12">
        <f t="shared" si="9"/>
        <v>29475815.736167286</v>
      </c>
    </row>
    <row r="82" spans="1:14" s="23" customFormat="1" ht="16.5" customHeight="1" x14ac:dyDescent="0.2">
      <c r="A82" s="18" t="s">
        <v>165</v>
      </c>
      <c r="B82" s="19"/>
      <c r="C82" s="19"/>
      <c r="D82" s="20">
        <v>47919615.465383969</v>
      </c>
      <c r="E82" s="21" t="s">
        <v>165</v>
      </c>
      <c r="F82" s="22"/>
      <c r="G82" s="22">
        <v>11470402.238999896</v>
      </c>
      <c r="H82" s="22">
        <f>+G82+D82</f>
        <v>59390017.704383865</v>
      </c>
      <c r="J82" s="22">
        <f>+SUM(J4:J81)</f>
        <v>730867344.84000015</v>
      </c>
      <c r="K82" s="22">
        <f t="shared" ref="K82:N82" si="10">+SUM(K4:K81)</f>
        <v>520265146.17000002</v>
      </c>
      <c r="L82" s="22">
        <f t="shared" si="10"/>
        <v>1251132491.0100002</v>
      </c>
      <c r="N82" s="22">
        <f t="shared" si="10"/>
        <v>1310522508.7143838</v>
      </c>
    </row>
    <row r="83" spans="1:14" ht="14.25" x14ac:dyDescent="0.3">
      <c r="A83" s="24"/>
      <c r="B83" s="24"/>
      <c r="C83" s="24"/>
      <c r="D83" s="24"/>
      <c r="J83" s="25"/>
      <c r="K83" s="25"/>
      <c r="L83" s="25"/>
      <c r="N83" s="25" t="s">
        <v>166</v>
      </c>
    </row>
    <row r="84" spans="1:14" ht="7.5" customHeight="1" x14ac:dyDescent="0.25">
      <c r="I84" s="26"/>
      <c r="M84" s="26"/>
    </row>
  </sheetData>
  <mergeCells count="7">
    <mergeCell ref="D2:H2"/>
    <mergeCell ref="A2:A3"/>
    <mergeCell ref="C2:C3"/>
    <mergeCell ref="L2:L3"/>
    <mergeCell ref="N2:N3"/>
    <mergeCell ref="J2:J3"/>
    <mergeCell ref="K2:K3"/>
  </mergeCells>
  <printOptions horizontalCentered="1"/>
  <pageMargins left="0.31" right="0.35433070866141736" top="0.21" bottom="0" header="0.15748031496062992" footer="0.15748031496062992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E31"/>
  <sheetViews>
    <sheetView showGridLines="0" workbookViewId="0">
      <selection activeCell="E9" sqref="E9"/>
    </sheetView>
  </sheetViews>
  <sheetFormatPr baseColWidth="10" defaultRowHeight="13.5" x14ac:dyDescent="0.25"/>
  <cols>
    <col min="1" max="1" width="18.5703125" style="27" customWidth="1"/>
    <col min="2" max="4" width="18.7109375" style="27" customWidth="1"/>
    <col min="5" max="5" width="10.42578125" style="15" customWidth="1"/>
    <col min="6" max="16384" width="11.42578125" style="15"/>
  </cols>
  <sheetData>
    <row r="1" spans="1:4" ht="18" customHeight="1" x14ac:dyDescent="0.25">
      <c r="A1" s="62" t="s">
        <v>199</v>
      </c>
      <c r="B1" s="63"/>
      <c r="C1" s="63"/>
      <c r="D1" s="64"/>
    </row>
    <row r="3" spans="1:4" s="2" customFormat="1" ht="18" customHeight="1" x14ac:dyDescent="0.2">
      <c r="A3" s="51"/>
      <c r="B3" s="54" t="s">
        <v>189</v>
      </c>
      <c r="C3" s="55"/>
      <c r="D3" s="56"/>
    </row>
    <row r="4" spans="1:4" s="1" customFormat="1" ht="18" customHeight="1" x14ac:dyDescent="0.2">
      <c r="A4" s="33" t="s">
        <v>171</v>
      </c>
      <c r="B4" s="33" t="s">
        <v>170</v>
      </c>
      <c r="C4" s="33" t="s">
        <v>169</v>
      </c>
      <c r="D4" s="33" t="s">
        <v>165</v>
      </c>
    </row>
    <row r="5" spans="1:4" s="2" customFormat="1" ht="18" customHeight="1" x14ac:dyDescent="0.2">
      <c r="A5" s="32" t="s">
        <v>168</v>
      </c>
      <c r="B5" s="31">
        <f>+B17+B11</f>
        <v>778786960.28000021</v>
      </c>
      <c r="C5" s="31">
        <f>+C17+C11</f>
        <v>531735548.39000005</v>
      </c>
      <c r="D5" s="31">
        <f>+B5+C5</f>
        <v>1310522508.6700003</v>
      </c>
    </row>
    <row r="6" spans="1:4" s="2" customFormat="1" ht="18" customHeight="1" x14ac:dyDescent="0.2">
      <c r="A6" s="32" t="s">
        <v>167</v>
      </c>
      <c r="B6" s="31">
        <f>+B18+B12</f>
        <v>590334948.53999984</v>
      </c>
      <c r="C6" s="31">
        <f>+C18+C12</f>
        <v>318065950.79000008</v>
      </c>
      <c r="D6" s="31">
        <f>+B6+C6</f>
        <v>908400899.32999992</v>
      </c>
    </row>
    <row r="7" spans="1:4" s="2" customFormat="1" ht="18" customHeight="1" x14ac:dyDescent="0.2">
      <c r="A7" s="30"/>
      <c r="B7" s="29">
        <f>+B5/B6-1</f>
        <v>0.31922896011167001</v>
      </c>
      <c r="C7" s="29">
        <f>+C5/C6-1</f>
        <v>0.67177765199102746</v>
      </c>
      <c r="D7" s="29">
        <f>+D5/D6-1</f>
        <v>0.44266976137582992</v>
      </c>
    </row>
    <row r="8" spans="1:4" x14ac:dyDescent="0.25">
      <c r="B8" s="28"/>
      <c r="C8" s="28"/>
      <c r="D8" s="28"/>
    </row>
    <row r="9" spans="1:4" s="2" customFormat="1" ht="18" customHeight="1" x14ac:dyDescent="0.2">
      <c r="A9" s="51"/>
      <c r="B9" s="54" t="s">
        <v>191</v>
      </c>
      <c r="C9" s="55"/>
      <c r="D9" s="56"/>
    </row>
    <row r="10" spans="1:4" s="1" customFormat="1" ht="18" customHeight="1" x14ac:dyDescent="0.2">
      <c r="A10" s="33" t="s">
        <v>171</v>
      </c>
      <c r="B10" s="33" t="s">
        <v>170</v>
      </c>
      <c r="C10" s="33" t="s">
        <v>169</v>
      </c>
      <c r="D10" s="33" t="s">
        <v>165</v>
      </c>
    </row>
    <row r="11" spans="1:4" s="2" customFormat="1" ht="18" customHeight="1" x14ac:dyDescent="0.2">
      <c r="A11" s="32" t="s">
        <v>168</v>
      </c>
      <c r="B11" s="31">
        <f>+'Gtía Marzo Abril 2018'!J82</f>
        <v>730867344.84000015</v>
      </c>
      <c r="C11" s="31">
        <f>+'Gtía Marzo Abril 2018'!K82</f>
        <v>520265146.17000002</v>
      </c>
      <c r="D11" s="31">
        <f>+B11+C11</f>
        <v>1251132491.0100002</v>
      </c>
    </row>
    <row r="12" spans="1:4" s="2" customFormat="1" ht="18" customHeight="1" x14ac:dyDescent="0.2">
      <c r="A12" s="32" t="s">
        <v>167</v>
      </c>
      <c r="B12" s="31">
        <v>495046756.24999982</v>
      </c>
      <c r="C12" s="31">
        <v>298495089.78000009</v>
      </c>
      <c r="D12" s="31">
        <f>+B12+C12</f>
        <v>793541846.02999997</v>
      </c>
    </row>
    <row r="13" spans="1:4" s="2" customFormat="1" ht="18" customHeight="1" x14ac:dyDescent="0.2">
      <c r="A13" s="30"/>
      <c r="B13" s="29">
        <f>+B11/B12-1</f>
        <v>0.47636023388245441</v>
      </c>
      <c r="C13" s="29">
        <f>+C11/C12-1</f>
        <v>0.74296048405168458</v>
      </c>
      <c r="D13" s="29">
        <f>+D11/D12-1</f>
        <v>0.57664337081815464</v>
      </c>
    </row>
    <row r="14" spans="1:4" x14ac:dyDescent="0.25">
      <c r="B14" s="28"/>
      <c r="C14" s="28"/>
      <c r="D14" s="28"/>
    </row>
    <row r="15" spans="1:4" s="2" customFormat="1" ht="18" customHeight="1" x14ac:dyDescent="0.2">
      <c r="A15" s="51"/>
      <c r="B15" s="54" t="s">
        <v>183</v>
      </c>
      <c r="C15" s="55"/>
      <c r="D15" s="56"/>
    </row>
    <row r="16" spans="1:4" s="1" customFormat="1" ht="18" customHeight="1" x14ac:dyDescent="0.2">
      <c r="A16" s="33" t="s">
        <v>171</v>
      </c>
      <c r="B16" s="33" t="s">
        <v>170</v>
      </c>
      <c r="C16" s="33" t="s">
        <v>169</v>
      </c>
      <c r="D16" s="33" t="s">
        <v>165</v>
      </c>
    </row>
    <row r="17" spans="1:5" s="2" customFormat="1" ht="18" customHeight="1" x14ac:dyDescent="0.2">
      <c r="A17" s="32" t="s">
        <v>168</v>
      </c>
      <c r="B17" s="31">
        <v>47919615.439999998</v>
      </c>
      <c r="C17" s="31">
        <v>11470402.220000001</v>
      </c>
      <c r="D17" s="31">
        <f>+B17+C17</f>
        <v>59390017.659999996</v>
      </c>
    </row>
    <row r="18" spans="1:5" s="2" customFormat="1" ht="18" customHeight="1" x14ac:dyDescent="0.2">
      <c r="A18" s="32" t="s">
        <v>167</v>
      </c>
      <c r="B18" s="31">
        <v>95288192.290000007</v>
      </c>
      <c r="C18" s="31">
        <v>19570861.010000002</v>
      </c>
      <c r="D18" s="31">
        <f>+B18+C18</f>
        <v>114859053.30000001</v>
      </c>
    </row>
    <row r="19" spans="1:5" s="2" customFormat="1" ht="18" customHeight="1" x14ac:dyDescent="0.2">
      <c r="A19" s="30"/>
      <c r="B19" s="29">
        <f>+B17/B18-1</f>
        <v>-0.4971085683506149</v>
      </c>
      <c r="C19" s="29">
        <f>+C17/C18-1</f>
        <v>-0.41390405796970098</v>
      </c>
      <c r="D19" s="29">
        <f>+D17/D18-1</f>
        <v>-0.48293133232711405</v>
      </c>
    </row>
    <row r="20" spans="1:5" s="39" customFormat="1" ht="23.25" customHeight="1" x14ac:dyDescent="0.2">
      <c r="A20" s="37" t="s">
        <v>172</v>
      </c>
      <c r="B20" s="38"/>
      <c r="C20" s="38"/>
      <c r="D20" s="38"/>
    </row>
    <row r="21" spans="1:5" s="39" customFormat="1" ht="18" customHeight="1" x14ac:dyDescent="0.2">
      <c r="A21" s="40" t="s">
        <v>173</v>
      </c>
      <c r="B21" s="38"/>
      <c r="C21" s="38"/>
      <c r="D21" s="38"/>
    </row>
    <row r="22" spans="1:5" ht="27" customHeight="1" x14ac:dyDescent="0.25">
      <c r="A22" s="61" t="s">
        <v>195</v>
      </c>
      <c r="B22" s="61"/>
      <c r="C22" s="61"/>
      <c r="D22" s="61"/>
      <c r="E22" s="61"/>
    </row>
    <row r="23" spans="1:5" ht="44.25" customHeight="1" x14ac:dyDescent="0.25">
      <c r="A23" s="61" t="s">
        <v>196</v>
      </c>
      <c r="B23" s="61"/>
      <c r="C23" s="61"/>
      <c r="D23" s="61"/>
      <c r="E23" s="61"/>
    </row>
    <row r="24" spans="1:5" x14ac:dyDescent="0.25">
      <c r="A24" s="36"/>
    </row>
    <row r="25" spans="1:5" s="39" customFormat="1" ht="18" customHeight="1" x14ac:dyDescent="0.2">
      <c r="A25" s="40" t="s">
        <v>174</v>
      </c>
      <c r="B25" s="38"/>
      <c r="C25" s="38"/>
      <c r="D25" s="38"/>
    </row>
    <row r="26" spans="1:5" ht="27" customHeight="1" x14ac:dyDescent="0.25">
      <c r="A26" s="61" t="s">
        <v>194</v>
      </c>
      <c r="B26" s="61"/>
      <c r="C26" s="61"/>
      <c r="D26" s="61"/>
      <c r="E26" s="61"/>
    </row>
    <row r="27" spans="1:5" ht="69.75" customHeight="1" x14ac:dyDescent="0.25">
      <c r="A27" s="61" t="s">
        <v>197</v>
      </c>
      <c r="B27" s="61"/>
      <c r="C27" s="61"/>
      <c r="D27" s="61"/>
      <c r="E27" s="61"/>
    </row>
    <row r="28" spans="1:5" ht="29.25" customHeight="1" x14ac:dyDescent="0.25">
      <c r="A28" s="61" t="s">
        <v>198</v>
      </c>
      <c r="B28" s="61"/>
      <c r="C28" s="61"/>
      <c r="D28" s="61"/>
      <c r="E28" s="61"/>
    </row>
    <row r="29" spans="1:5" x14ac:dyDescent="0.25">
      <c r="A29" s="36"/>
    </row>
    <row r="30" spans="1:5" ht="18" customHeight="1" x14ac:dyDescent="0.25">
      <c r="A30" s="52"/>
    </row>
    <row r="31" spans="1:5" ht="31.5" customHeight="1" x14ac:dyDescent="0.25">
      <c r="A31" s="61"/>
      <c r="B31" s="61"/>
      <c r="C31" s="61"/>
      <c r="D31" s="61"/>
      <c r="E31" s="61"/>
    </row>
  </sheetData>
  <mergeCells count="10">
    <mergeCell ref="A1:D1"/>
    <mergeCell ref="B9:D9"/>
    <mergeCell ref="B15:D15"/>
    <mergeCell ref="B3:D3"/>
    <mergeCell ref="A22:E22"/>
    <mergeCell ref="A26:E26"/>
    <mergeCell ref="A23:E23"/>
    <mergeCell ref="A27:E27"/>
    <mergeCell ref="A28:E28"/>
    <mergeCell ref="A31:E3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topLeftCell="A7" workbookViewId="0">
      <selection activeCell="D17" sqref="D17"/>
    </sheetView>
  </sheetViews>
  <sheetFormatPr baseColWidth="10" defaultRowHeight="16.5" x14ac:dyDescent="0.3"/>
  <cols>
    <col min="1" max="2" width="29.140625" style="35" customWidth="1"/>
    <col min="3" max="3" width="29.140625" customWidth="1"/>
    <col min="5" max="5" width="14.5703125" customWidth="1"/>
    <col min="6" max="6" width="14" customWidth="1"/>
  </cols>
  <sheetData>
    <row r="1" spans="1:6" s="34" customFormat="1" ht="22.5" customHeight="1" x14ac:dyDescent="0.2">
      <c r="A1" s="69" t="s">
        <v>199</v>
      </c>
      <c r="B1" s="69"/>
      <c r="C1" s="69"/>
    </row>
    <row r="2" spans="1:6" ht="12.75" customHeight="1" thickBot="1" x14ac:dyDescent="0.35"/>
    <row r="3" spans="1:6" ht="36" customHeight="1" thickBot="1" x14ac:dyDescent="0.25">
      <c r="A3" s="65" t="s">
        <v>175</v>
      </c>
      <c r="B3" s="66"/>
    </row>
    <row r="4" spans="1:6" ht="36" customHeight="1" thickTop="1" thickBot="1" x14ac:dyDescent="0.25">
      <c r="A4" s="41" t="s">
        <v>176</v>
      </c>
      <c r="B4" s="41" t="s">
        <v>177</v>
      </c>
      <c r="E4" s="53"/>
      <c r="F4" s="53"/>
    </row>
    <row r="5" spans="1:6" ht="36" customHeight="1" thickBot="1" x14ac:dyDescent="0.25">
      <c r="A5" s="44">
        <v>0.41</v>
      </c>
      <c r="B5" s="44">
        <v>0.28999999999999998</v>
      </c>
      <c r="E5" s="53"/>
      <c r="F5" s="53"/>
    </row>
    <row r="6" spans="1:6" ht="12.75" customHeight="1" thickBot="1" x14ac:dyDescent="0.35">
      <c r="E6" s="53"/>
      <c r="F6" s="53"/>
    </row>
    <row r="7" spans="1:6" ht="36" customHeight="1" thickBot="1" x14ac:dyDescent="0.25">
      <c r="A7" s="65" t="s">
        <v>178</v>
      </c>
      <c r="B7" s="66"/>
    </row>
    <row r="8" spans="1:6" ht="36" customHeight="1" thickTop="1" thickBot="1" x14ac:dyDescent="0.25">
      <c r="A8" s="41" t="s">
        <v>179</v>
      </c>
      <c r="B8" s="41" t="s">
        <v>180</v>
      </c>
    </row>
    <row r="9" spans="1:6" ht="36" customHeight="1" thickBot="1" x14ac:dyDescent="0.25">
      <c r="A9" s="42">
        <v>0.32</v>
      </c>
      <c r="B9" s="43">
        <v>0.67</v>
      </c>
      <c r="E9" s="53"/>
      <c r="F9" s="53"/>
    </row>
    <row r="10" spans="1:6" ht="36" customHeight="1" thickBot="1" x14ac:dyDescent="0.25">
      <c r="A10" s="67">
        <v>0.44</v>
      </c>
      <c r="B10" s="68"/>
      <c r="E10" s="53"/>
      <c r="F10" s="53"/>
    </row>
    <row r="11" spans="1:6" ht="17.25" x14ac:dyDescent="0.3">
      <c r="A11" s="50" t="s">
        <v>181</v>
      </c>
      <c r="E11" s="53"/>
      <c r="F11" s="53"/>
    </row>
    <row r="13" spans="1:6" x14ac:dyDescent="0.3">
      <c r="B13" s="45"/>
      <c r="C13" s="46"/>
    </row>
    <row r="14" spans="1:6" x14ac:dyDescent="0.3">
      <c r="A14" s="45"/>
      <c r="B14" s="45"/>
      <c r="C14" s="46"/>
    </row>
    <row r="15" spans="1:6" x14ac:dyDescent="0.3">
      <c r="A15" s="45"/>
      <c r="B15" s="45"/>
      <c r="C15" s="46"/>
    </row>
    <row r="16" spans="1:6" x14ac:dyDescent="0.3">
      <c r="A16" s="45"/>
      <c r="B16" s="45"/>
      <c r="C16" s="46"/>
    </row>
    <row r="17" spans="1:3" x14ac:dyDescent="0.3">
      <c r="A17" s="45"/>
      <c r="B17" s="45"/>
      <c r="C17" s="46"/>
    </row>
    <row r="18" spans="1:3" x14ac:dyDescent="0.3">
      <c r="A18" s="45"/>
      <c r="B18" s="45"/>
      <c r="C18" s="46"/>
    </row>
    <row r="19" spans="1:3" x14ac:dyDescent="0.3">
      <c r="A19" s="45"/>
      <c r="B19" s="45"/>
      <c r="C19" s="46"/>
    </row>
    <row r="20" spans="1:3" x14ac:dyDescent="0.3">
      <c r="A20" s="45"/>
      <c r="B20" s="45"/>
      <c r="C20" s="46"/>
    </row>
    <row r="21" spans="1:3" x14ac:dyDescent="0.3">
      <c r="A21" s="45"/>
      <c r="B21" s="45"/>
      <c r="C21" s="46"/>
    </row>
    <row r="22" spans="1:3" x14ac:dyDescent="0.3">
      <c r="A22" s="45"/>
      <c r="B22" s="45"/>
      <c r="C22" s="46"/>
    </row>
    <row r="23" spans="1:3" x14ac:dyDescent="0.3">
      <c r="A23" s="45"/>
      <c r="B23" s="45"/>
      <c r="C23" s="46"/>
    </row>
    <row r="24" spans="1:3" x14ac:dyDescent="0.3">
      <c r="A24" s="45"/>
      <c r="B24" s="45"/>
      <c r="C24" s="46"/>
    </row>
    <row r="25" spans="1:3" x14ac:dyDescent="0.3">
      <c r="A25" s="45"/>
      <c r="B25" s="45"/>
      <c r="C25" s="46"/>
    </row>
    <row r="26" spans="1:3" x14ac:dyDescent="0.3">
      <c r="A26" s="45"/>
      <c r="B26" s="45"/>
      <c r="C26" s="46"/>
    </row>
    <row r="27" spans="1:3" x14ac:dyDescent="0.3">
      <c r="A27" s="45"/>
      <c r="B27" s="45"/>
      <c r="C27" s="46"/>
    </row>
    <row r="28" spans="1:3" x14ac:dyDescent="0.3">
      <c r="A28" s="45"/>
      <c r="B28" s="45"/>
      <c r="C28" s="46"/>
    </row>
    <row r="29" spans="1:3" x14ac:dyDescent="0.3">
      <c r="A29" s="45"/>
      <c r="B29" s="45"/>
      <c r="C29" s="46"/>
    </row>
    <row r="30" spans="1:3" x14ac:dyDescent="0.3">
      <c r="A30" s="45"/>
      <c r="B30" s="45"/>
      <c r="C30" s="46"/>
    </row>
    <row r="31" spans="1:3" x14ac:dyDescent="0.3">
      <c r="A31" s="45"/>
      <c r="B31" s="45"/>
      <c r="C31" s="46"/>
    </row>
    <row r="32" spans="1:3" x14ac:dyDescent="0.3">
      <c r="A32" s="45"/>
      <c r="B32" s="45"/>
      <c r="C32" s="46"/>
    </row>
    <row r="33" spans="1:3" x14ac:dyDescent="0.3">
      <c r="A33" s="45"/>
      <c r="B33" s="45"/>
      <c r="C33" s="46"/>
    </row>
    <row r="34" spans="1:3" x14ac:dyDescent="0.3">
      <c r="A34" s="45"/>
      <c r="B34" s="45"/>
      <c r="C34" s="46"/>
    </row>
    <row r="35" spans="1:3" x14ac:dyDescent="0.3">
      <c r="A35" s="48"/>
      <c r="B35" s="48"/>
      <c r="C35" s="49"/>
    </row>
    <row r="36" spans="1:3" ht="30" x14ac:dyDescent="0.2">
      <c r="A36" s="47" t="s">
        <v>202</v>
      </c>
      <c r="B36" s="47" t="s">
        <v>201</v>
      </c>
      <c r="C36" s="47" t="s">
        <v>200</v>
      </c>
    </row>
  </sheetData>
  <mergeCells count="4">
    <mergeCell ref="A3:B3"/>
    <mergeCell ref="A7:B7"/>
    <mergeCell ref="A10:B10"/>
    <mergeCell ref="A1:C1"/>
  </mergeCells>
  <printOptions horizontalCentered="1"/>
  <pageMargins left="0.70866141732283472" right="0.70866141732283472" top="0.74803149606299213" bottom="0.52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workbookViewId="0">
      <selection activeCell="J20" sqref="J20"/>
    </sheetView>
  </sheetViews>
  <sheetFormatPr baseColWidth="10" defaultRowHeight="13.5" x14ac:dyDescent="0.25"/>
  <cols>
    <col min="1" max="1" width="18.5703125" style="27" customWidth="1"/>
    <col min="2" max="2" width="18.7109375" style="27" customWidth="1"/>
    <col min="3" max="4" width="17.28515625" customWidth="1"/>
    <col min="5" max="5" width="10" customWidth="1"/>
    <col min="7" max="7" width="20" customWidth="1"/>
    <col min="8" max="10" width="17" customWidth="1"/>
  </cols>
  <sheetData>
    <row r="1" spans="1:10" ht="18" customHeight="1" x14ac:dyDescent="0.2">
      <c r="A1" s="70" t="s">
        <v>199</v>
      </c>
      <c r="B1" s="70"/>
      <c r="C1" s="70"/>
      <c r="D1" s="70"/>
      <c r="E1" s="70"/>
      <c r="G1" s="71"/>
      <c r="H1" s="72" t="s">
        <v>191</v>
      </c>
      <c r="I1" s="72" t="s">
        <v>183</v>
      </c>
      <c r="J1" s="72" t="s">
        <v>165</v>
      </c>
    </row>
    <row r="2" spans="1:10" x14ac:dyDescent="0.25">
      <c r="G2" s="73" t="s">
        <v>171</v>
      </c>
      <c r="H2" s="72" t="s">
        <v>165</v>
      </c>
      <c r="I2" s="72" t="s">
        <v>165</v>
      </c>
      <c r="J2" s="72"/>
    </row>
    <row r="3" spans="1:10" s="2" customFormat="1" x14ac:dyDescent="0.2">
      <c r="G3" s="71" t="s">
        <v>167</v>
      </c>
      <c r="H3" s="74">
        <v>793541846.02999997</v>
      </c>
      <c r="I3" s="74">
        <v>114859053.30000001</v>
      </c>
      <c r="J3" s="74">
        <f>+H3+I3</f>
        <v>908400899.32999992</v>
      </c>
    </row>
    <row r="4" spans="1:10" s="1" customFormat="1" ht="18" customHeight="1" x14ac:dyDescent="0.2">
      <c r="G4" s="71" t="s">
        <v>168</v>
      </c>
      <c r="H4" s="74">
        <v>1251132491.0100002</v>
      </c>
      <c r="I4" s="74">
        <v>59390017.659999996</v>
      </c>
      <c r="J4" s="74">
        <f>+H4+I4</f>
        <v>1310522508.6700003</v>
      </c>
    </row>
    <row r="5" spans="1:10" s="2" customFormat="1" ht="18" customHeight="1" x14ac:dyDescent="0.2">
      <c r="G5" s="71"/>
      <c r="H5" s="75">
        <f>+H4/H3-1</f>
        <v>0.57664337081815464</v>
      </c>
      <c r="I5" s="75">
        <f>+I4/I3-1</f>
        <v>-0.48293133232711405</v>
      </c>
      <c r="J5" s="75">
        <f>+J4/J3-1</f>
        <v>0.44266976137582992</v>
      </c>
    </row>
    <row r="6" spans="1:10" s="2" customFormat="1" ht="18" customHeight="1" x14ac:dyDescent="0.2"/>
    <row r="7" spans="1:10" s="2" customFormat="1" ht="18" customHeight="1" x14ac:dyDescent="0.2"/>
    <row r="8" spans="1:10" x14ac:dyDescent="0.25">
      <c r="B8" s="28"/>
    </row>
    <row r="9" spans="1:10" s="2" customFormat="1" ht="18" customHeight="1" x14ac:dyDescent="0.2">
      <c r="A9" s="51"/>
    </row>
    <row r="10" spans="1:10" x14ac:dyDescent="0.2">
      <c r="A10" s="37"/>
      <c r="B10" s="38"/>
    </row>
    <row r="11" spans="1:10" x14ac:dyDescent="0.2">
      <c r="A11" s="40"/>
      <c r="B11" s="38"/>
    </row>
    <row r="12" spans="1:10" ht="12.75" x14ac:dyDescent="0.2">
      <c r="A12"/>
      <c r="B12"/>
    </row>
    <row r="13" spans="1:10" ht="12.75" x14ac:dyDescent="0.2">
      <c r="A13"/>
      <c r="B13"/>
    </row>
    <row r="14" spans="1:10" x14ac:dyDescent="0.25">
      <c r="A14" s="36"/>
    </row>
    <row r="15" spans="1:10" x14ac:dyDescent="0.2">
      <c r="A15" s="40"/>
      <c r="B15" s="38"/>
    </row>
    <row r="16" spans="1:10" ht="12.75" x14ac:dyDescent="0.2">
      <c r="A16"/>
      <c r="B16"/>
    </row>
    <row r="17" spans="1:2" ht="12.75" x14ac:dyDescent="0.2">
      <c r="A17"/>
      <c r="B17"/>
    </row>
    <row r="18" spans="1:2" ht="12.75" x14ac:dyDescent="0.2">
      <c r="A18"/>
      <c r="B18"/>
    </row>
    <row r="19" spans="1:2" x14ac:dyDescent="0.25">
      <c r="A19" s="36"/>
    </row>
    <row r="20" spans="1:2" x14ac:dyDescent="0.25">
      <c r="A20" s="52"/>
    </row>
    <row r="21" spans="1:2" ht="12.75" x14ac:dyDescent="0.2">
      <c r="A21"/>
      <c r="B21"/>
    </row>
  </sheetData>
  <mergeCells count="1">
    <mergeCell ref="A1:E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Gtía Marzo Abril 2018</vt:lpstr>
      <vt:lpstr>Observaciones</vt:lpstr>
      <vt:lpstr>Grafico I</vt:lpstr>
      <vt:lpstr>Gráfico II</vt:lpstr>
      <vt:lpstr>'Grafico I'!Área_de_impresión</vt:lpstr>
      <vt:lpstr>'Gráfico II'!Área_de_impresión</vt:lpstr>
      <vt:lpstr>'Gtía Marzo Abril 2018'!Área_de_impresión</vt:lpstr>
      <vt:lpstr>Observaciones!Área_de_impresión</vt:lpstr>
      <vt:lpstr>'Gtía Marzo Abril 2018'!Títulos_a_imprimir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Anabella C</dc:creator>
  <cp:lastModifiedBy>Anabella C</cp:lastModifiedBy>
  <cp:lastPrinted>2018-06-07T16:17:13Z</cp:lastPrinted>
  <dcterms:created xsi:type="dcterms:W3CDTF">2018-06-01T14:08:41Z</dcterms:created>
  <dcterms:modified xsi:type="dcterms:W3CDTF">2018-06-07T16:17:21Z</dcterms:modified>
</cp:coreProperties>
</file>